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A\MyDocs\D\DEREK.THOMSON\Personal\Pinball\Tournaments\2018\ACC\"/>
    </mc:Choice>
  </mc:AlternateContent>
  <bookViews>
    <workbookView xWindow="0" yWindow="0" windowWidth="25200" windowHeight="10560"/>
  </bookViews>
  <sheets>
    <sheet name="Schedule" sheetId="10" r:id="rId1"/>
    <sheet name="2018 WinLoss" sheetId="9" r:id="rId2"/>
    <sheet name="All Time ACC WinLoss" sheetId="11" r:id="rId3"/>
    <sheet name="Past Winners" sheetId="12" r:id="rId4"/>
  </sheets>
  <definedNames>
    <definedName name="_xlnm._FilterDatabase" localSheetId="1" hidden="1">'2018 WinLoss'!$B$5:$B$25</definedName>
  </definedNames>
  <calcPr calcId="162913"/>
</workbook>
</file>

<file path=xl/calcChain.xml><?xml version="1.0" encoding="utf-8"?>
<calcChain xmlns="http://schemas.openxmlformats.org/spreadsheetml/2006/main">
  <c r="D33" i="11" l="1"/>
  <c r="D43" i="11"/>
  <c r="D44" i="11"/>
  <c r="D35" i="11"/>
  <c r="D30" i="11"/>
  <c r="D32" i="11"/>
  <c r="D29" i="11"/>
  <c r="D28" i="11"/>
  <c r="D7" i="11"/>
  <c r="D22" i="11"/>
  <c r="D11" i="11"/>
  <c r="D10" i="11"/>
  <c r="D6" i="11"/>
  <c r="D5" i="11"/>
  <c r="D4" i="11"/>
  <c r="D42" i="11" l="1"/>
  <c r="D41" i="11"/>
  <c r="D40" i="11"/>
  <c r="D39" i="11"/>
  <c r="D38" i="11"/>
  <c r="D37" i="11"/>
  <c r="D36" i="11"/>
  <c r="D34" i="11"/>
  <c r="D31" i="11"/>
  <c r="D21" i="11"/>
  <c r="D14" i="11"/>
  <c r="D16" i="11"/>
  <c r="D17" i="11"/>
  <c r="D18" i="11"/>
  <c r="D19" i="11"/>
  <c r="D20" i="11"/>
  <c r="D15" i="11"/>
  <c r="D13" i="11"/>
  <c r="D12" i="11"/>
  <c r="D9" i="11"/>
  <c r="D8" i="11"/>
</calcChain>
</file>

<file path=xl/sharedStrings.xml><?xml version="1.0" encoding="utf-8"?>
<sst xmlns="http://schemas.openxmlformats.org/spreadsheetml/2006/main" count="383" uniqueCount="157">
  <si>
    <t>Score</t>
  </si>
  <si>
    <t>Derek Thomson</t>
  </si>
  <si>
    <t>Player Name</t>
  </si>
  <si>
    <t>Gilles Touchette</t>
  </si>
  <si>
    <t>Ryan James</t>
  </si>
  <si>
    <t>Jason Zazula</t>
  </si>
  <si>
    <t>Machine Order</t>
  </si>
  <si>
    <t>Alberta Challenge Cup - Rosters</t>
  </si>
  <si>
    <t>Team Edmonton (DHPL)</t>
  </si>
  <si>
    <t>Team Calgary</t>
  </si>
  <si>
    <t>Player #</t>
  </si>
  <si>
    <t>Game Schedule</t>
  </si>
  <si>
    <t>Type</t>
  </si>
  <si>
    <t>Split Finger - GM1</t>
  </si>
  <si>
    <t>Split Finger - GM2</t>
  </si>
  <si>
    <t>Split Finger - GM3</t>
  </si>
  <si>
    <t>Split Finger - GM4</t>
  </si>
  <si>
    <t>Split Finger - GM5</t>
  </si>
  <si>
    <t>Split Finger - GM6</t>
  </si>
  <si>
    <t>Split Finger - GM7</t>
  </si>
  <si>
    <t>Split Finger - GM8</t>
  </si>
  <si>
    <t>Description</t>
  </si>
  <si>
    <t>EDM - Player 1</t>
  </si>
  <si>
    <t>EDM - Player 2</t>
  </si>
  <si>
    <t>CAL - Player 1</t>
  </si>
  <si>
    <t>CAL - Player 2</t>
  </si>
  <si>
    <t>Alternate Shot - GM1</t>
  </si>
  <si>
    <t>Alternate Shot - GM2</t>
  </si>
  <si>
    <t>Alternate Shot - GM3</t>
  </si>
  <si>
    <t>Alternate Shot - GM4</t>
  </si>
  <si>
    <t>Alternate Shot - GM5</t>
  </si>
  <si>
    <t>Alternate Shot - GM6</t>
  </si>
  <si>
    <t>Alternate Shot - GM7</t>
  </si>
  <si>
    <t>Alternate Shot - GM8</t>
  </si>
  <si>
    <t>Best Game - GM1</t>
  </si>
  <si>
    <t>Best Game - GM2</t>
  </si>
  <si>
    <t>Best Game - GM3</t>
  </si>
  <si>
    <t>Best Game - GM4</t>
  </si>
  <si>
    <t xml:space="preserve">Game # </t>
  </si>
  <si>
    <t>Rod Ferguson</t>
  </si>
  <si>
    <t>Jeremy Nelson</t>
  </si>
  <si>
    <t>Best Game - GM5</t>
  </si>
  <si>
    <t>Best Game - GM6</t>
  </si>
  <si>
    <t>Best Game - GM7</t>
  </si>
  <si>
    <t>Best Game - GM8</t>
  </si>
  <si>
    <t>Match Play - GM1</t>
  </si>
  <si>
    <t>Match Play - GM2</t>
  </si>
  <si>
    <t>Match Play - GM3</t>
  </si>
  <si>
    <t>Match Play - GM4</t>
  </si>
  <si>
    <t>Match Play - GM5</t>
  </si>
  <si>
    <t>Match Play - GM6</t>
  </si>
  <si>
    <t>Match Play - GM7</t>
  </si>
  <si>
    <t>Match Play - GM8</t>
  </si>
  <si>
    <t>Basil Yacyshyn</t>
  </si>
  <si>
    <t>Gord Jamieson</t>
  </si>
  <si>
    <t>Clark Dickson</t>
  </si>
  <si>
    <t>Dan Horne</t>
  </si>
  <si>
    <t>Scott Slen</t>
  </si>
  <si>
    <t>Johnny Fernandes</t>
  </si>
  <si>
    <t>Sean Danco</t>
  </si>
  <si>
    <t>Craig Danco</t>
  </si>
  <si>
    <t>Darren Krywolt</t>
  </si>
  <si>
    <t>Dave Pidwerbeski</t>
  </si>
  <si>
    <t>Winner</t>
  </si>
  <si>
    <t>Calgary</t>
  </si>
  <si>
    <t>Edmonton</t>
  </si>
  <si>
    <t>1-1</t>
  </si>
  <si>
    <t>4-3</t>
  </si>
  <si>
    <t>W/L Record</t>
  </si>
  <si>
    <t>5-2</t>
  </si>
  <si>
    <t>3-4</t>
  </si>
  <si>
    <t>2-5</t>
  </si>
  <si>
    <t>6-1</t>
  </si>
  <si>
    <t>Bryan Fitzpatrick</t>
  </si>
  <si>
    <t>Chad Lucyk</t>
  </si>
  <si>
    <t>Doug Teale</t>
  </si>
  <si>
    <t>Scott Glauser</t>
  </si>
  <si>
    <t>Paul Sinclair</t>
  </si>
  <si>
    <t>Kyle Klages</t>
  </si>
  <si>
    <t>Paul Labrash</t>
  </si>
  <si>
    <t>1-0</t>
  </si>
  <si>
    <t>Mark Stephens</t>
  </si>
  <si>
    <t>2-3</t>
  </si>
  <si>
    <t>6-8</t>
  </si>
  <si>
    <t>7-7</t>
  </si>
  <si>
    <t>10-4</t>
  </si>
  <si>
    <t>Team Calgary (SCPL)</t>
  </si>
  <si>
    <t>Fish Tales</t>
  </si>
  <si>
    <t>Dale Kemp</t>
  </si>
  <si>
    <t>Tyler Doty</t>
  </si>
  <si>
    <t>Elie Kushner</t>
  </si>
  <si>
    <t>Sheldon Fuchs</t>
  </si>
  <si>
    <t>Adam Goodwin</t>
  </si>
  <si>
    <t>N/A</t>
  </si>
  <si>
    <t>* Calgary wins the Alberta Challenge Cup</t>
  </si>
  <si>
    <t>1-2</t>
  </si>
  <si>
    <t>11-10</t>
  </si>
  <si>
    <t>16-12</t>
  </si>
  <si>
    <t>John Kottmann</t>
  </si>
  <si>
    <t>Derek Thomson 'C'</t>
  </si>
  <si>
    <t>13-9</t>
  </si>
  <si>
    <t>4-10</t>
  </si>
  <si>
    <t>6-15</t>
  </si>
  <si>
    <t>Win %</t>
  </si>
  <si>
    <t>TNA</t>
  </si>
  <si>
    <t>Addams Family</t>
  </si>
  <si>
    <t>Spiderman</t>
  </si>
  <si>
    <t>Houdini</t>
  </si>
  <si>
    <t>Congo</t>
  </si>
  <si>
    <t>Monster Bash</t>
  </si>
  <si>
    <t>Big Game</t>
  </si>
  <si>
    <t>Jonathan Puckrin</t>
  </si>
  <si>
    <t>Jordan Penner</t>
  </si>
  <si>
    <t>Mike Wieschorster</t>
  </si>
  <si>
    <t>Wes Balla</t>
  </si>
  <si>
    <t>Brian Fitzpatrick</t>
  </si>
  <si>
    <t>Jack Staddon</t>
  </si>
  <si>
    <t>1-3</t>
  </si>
  <si>
    <t>3-3</t>
  </si>
  <si>
    <t>5-3</t>
  </si>
  <si>
    <t>5-4</t>
  </si>
  <si>
    <t>6-4</t>
  </si>
  <si>
    <t>6-5</t>
  </si>
  <si>
    <t>7-5</t>
  </si>
  <si>
    <t>8-6</t>
  </si>
  <si>
    <t>8-5</t>
  </si>
  <si>
    <t>9-6</t>
  </si>
  <si>
    <t>10-6</t>
  </si>
  <si>
    <t>11-6</t>
  </si>
  <si>
    <t>11-7</t>
  </si>
  <si>
    <t>12-7</t>
  </si>
  <si>
    <t>12-8</t>
  </si>
  <si>
    <t>12-9</t>
  </si>
  <si>
    <t>14-9</t>
  </si>
  <si>
    <t>15-9</t>
  </si>
  <si>
    <t>15-11</t>
  </si>
  <si>
    <t>15-13</t>
  </si>
  <si>
    <t>17-13</t>
  </si>
  <si>
    <t>17-15</t>
  </si>
  <si>
    <t>17-17</t>
  </si>
  <si>
    <t>17-19</t>
  </si>
  <si>
    <t>17-21</t>
  </si>
  <si>
    <t>19-21</t>
  </si>
  <si>
    <t>Sheldon Fuchs 'C'</t>
  </si>
  <si>
    <t>9-5</t>
  </si>
  <si>
    <t>23-5</t>
  </si>
  <si>
    <t>18-11</t>
  </si>
  <si>
    <t>10-11</t>
  </si>
  <si>
    <t>15-14</t>
  </si>
  <si>
    <t>7-14</t>
  </si>
  <si>
    <t>Year</t>
  </si>
  <si>
    <t>Team Members</t>
  </si>
  <si>
    <t>Host</t>
  </si>
  <si>
    <t>Clark Dickson (C), Craig Danco, Dan Horne, Darren Krywolt, Dave Pidwerbeski, Johnny Fernandes, Scott Slen, Sean Danco</t>
  </si>
  <si>
    <t>Derek Thomson (C), Rod Ferguson, Paul Labrash, Chad Lucyk, Jonathan Puckrin, Paul Sinclair, Mark Stephens, Gilles Touchette</t>
  </si>
  <si>
    <t>Dan Horne (C), Doug Teale, Darren Krywolt, Dave Pidwerbeski, Sheldon Fuchs, Adam Goodwin, John Kottmann, Bryan Fitzpatrick</t>
  </si>
  <si>
    <t>Sheldon Fuchs (C), Bryan Fitzpatrick, Dan Horne, Darren Krywolt, Doug Teale, Jack Staddon, John Kottmann, Wes Balla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</si>
</sst>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.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0" xfId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1" xfId="0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49" fontId="0" fillId="7" borderId="7" xfId="0" quotePrefix="1" applyNumberFormat="1" applyFill="1" applyBorder="1" applyAlignment="1">
      <alignment horizontal="center"/>
    </xf>
    <xf numFmtId="49" fontId="0" fillId="7" borderId="10" xfId="0" quotePrefix="1" applyNumberFormat="1" applyFill="1" applyBorder="1" applyAlignment="1">
      <alignment horizontal="center"/>
    </xf>
    <xf numFmtId="49" fontId="0" fillId="7" borderId="8" xfId="0" quotePrefix="1" applyNumberFormat="1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quotePrefix="1" applyNumberForma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0" fillId="0" borderId="1" xfId="2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B37" sqref="B37"/>
    </sheetView>
  </sheetViews>
  <sheetFormatPr defaultRowHeight="15" x14ac:dyDescent="0.25"/>
  <cols>
    <col min="1" max="1" width="26" customWidth="1"/>
    <col min="2" max="2" width="22.140625" bestFit="1" customWidth="1"/>
    <col min="3" max="3" width="17.85546875" bestFit="1" customWidth="1"/>
    <col min="4" max="5" width="17" bestFit="1" customWidth="1"/>
    <col min="6" max="6" width="10.140625" bestFit="1" customWidth="1"/>
    <col min="7" max="7" width="6.7109375" bestFit="1" customWidth="1"/>
  </cols>
  <sheetData>
    <row r="1" spans="1:7" x14ac:dyDescent="0.25">
      <c r="A1" s="21" t="s">
        <v>6</v>
      </c>
      <c r="B1" s="20"/>
      <c r="C1" s="20"/>
      <c r="D1" s="20"/>
      <c r="E1" s="20"/>
    </row>
    <row r="3" spans="1:7" x14ac:dyDescent="0.25">
      <c r="A3" s="25" t="s">
        <v>38</v>
      </c>
      <c r="B3" s="25" t="s">
        <v>21</v>
      </c>
      <c r="C3" s="20"/>
      <c r="D3" s="20"/>
      <c r="E3" s="20"/>
    </row>
    <row r="4" spans="1:7" x14ac:dyDescent="0.25">
      <c r="A4" s="22">
        <v>1</v>
      </c>
      <c r="B4" s="54" t="s">
        <v>104</v>
      </c>
      <c r="C4" s="40"/>
      <c r="D4" s="40"/>
      <c r="E4" s="24"/>
    </row>
    <row r="5" spans="1:7" x14ac:dyDescent="0.25">
      <c r="A5" s="22">
        <v>2</v>
      </c>
      <c r="B5" s="54" t="s">
        <v>105</v>
      </c>
      <c r="C5" s="23"/>
      <c r="D5" s="40"/>
      <c r="E5" s="23"/>
    </row>
    <row r="6" spans="1:7" x14ac:dyDescent="0.25">
      <c r="A6" s="22">
        <v>3</v>
      </c>
      <c r="B6" s="54" t="s">
        <v>106</v>
      </c>
      <c r="C6" s="23"/>
      <c r="D6" s="40"/>
      <c r="E6" s="23"/>
    </row>
    <row r="7" spans="1:7" x14ac:dyDescent="0.25">
      <c r="A7" s="27">
        <v>4</v>
      </c>
      <c r="B7" s="54" t="s">
        <v>107</v>
      </c>
      <c r="C7" s="43"/>
      <c r="D7" s="40"/>
      <c r="E7" s="20"/>
    </row>
    <row r="8" spans="1:7" x14ac:dyDescent="0.25">
      <c r="A8" s="22">
        <v>5</v>
      </c>
      <c r="B8" s="54" t="s">
        <v>108</v>
      </c>
      <c r="C8" s="23"/>
      <c r="D8" s="40"/>
      <c r="E8" s="23"/>
    </row>
    <row r="9" spans="1:7" x14ac:dyDescent="0.25">
      <c r="A9" s="22">
        <v>6</v>
      </c>
      <c r="B9" s="54" t="s">
        <v>109</v>
      </c>
      <c r="C9" s="23"/>
      <c r="D9" s="40"/>
      <c r="E9" s="23"/>
    </row>
    <row r="10" spans="1:7" x14ac:dyDescent="0.25">
      <c r="A10" s="22">
        <v>7</v>
      </c>
      <c r="B10" s="54" t="s">
        <v>87</v>
      </c>
      <c r="C10" s="23"/>
      <c r="D10" s="40"/>
      <c r="E10" s="23"/>
    </row>
    <row r="11" spans="1:7" x14ac:dyDescent="0.25">
      <c r="A11" s="27">
        <v>8</v>
      </c>
      <c r="B11" s="54" t="s">
        <v>110</v>
      </c>
      <c r="C11" s="43"/>
      <c r="D11" s="40"/>
      <c r="E11" s="20"/>
    </row>
    <row r="13" spans="1:7" x14ac:dyDescent="0.25">
      <c r="A13" s="39" t="s">
        <v>11</v>
      </c>
      <c r="B13" s="20"/>
      <c r="C13" s="20"/>
      <c r="D13" s="20"/>
      <c r="E13" s="20"/>
    </row>
    <row r="15" spans="1:7" ht="15.75" thickBot="1" x14ac:dyDescent="0.3">
      <c r="A15" s="41" t="s">
        <v>12</v>
      </c>
      <c r="B15" s="41" t="s">
        <v>22</v>
      </c>
      <c r="C15" s="41" t="s">
        <v>23</v>
      </c>
      <c r="D15" s="41" t="s">
        <v>24</v>
      </c>
      <c r="E15" s="41" t="s">
        <v>25</v>
      </c>
      <c r="F15" s="9" t="s">
        <v>63</v>
      </c>
      <c r="G15" s="9" t="s">
        <v>0</v>
      </c>
    </row>
    <row r="16" spans="1:7" x14ac:dyDescent="0.25">
      <c r="A16" s="30" t="s">
        <v>13</v>
      </c>
      <c r="B16" s="30" t="s">
        <v>1</v>
      </c>
      <c r="C16" s="30" t="s">
        <v>3</v>
      </c>
      <c r="D16" s="30" t="s">
        <v>91</v>
      </c>
      <c r="E16" s="30" t="s">
        <v>115</v>
      </c>
      <c r="F16" s="11" t="s">
        <v>65</v>
      </c>
      <c r="G16" s="15" t="s">
        <v>80</v>
      </c>
    </row>
    <row r="17" spans="1:7" x14ac:dyDescent="0.25">
      <c r="A17" s="30" t="s">
        <v>14</v>
      </c>
      <c r="B17" s="30" t="s">
        <v>77</v>
      </c>
      <c r="C17" s="30" t="s">
        <v>90</v>
      </c>
      <c r="D17" s="30" t="s">
        <v>56</v>
      </c>
      <c r="E17" s="30" t="s">
        <v>61</v>
      </c>
      <c r="F17" s="10" t="s">
        <v>64</v>
      </c>
      <c r="G17" s="15" t="s">
        <v>66</v>
      </c>
    </row>
    <row r="18" spans="1:7" x14ac:dyDescent="0.25">
      <c r="A18" s="30" t="s">
        <v>15</v>
      </c>
      <c r="B18" s="30" t="s">
        <v>111</v>
      </c>
      <c r="C18" s="30" t="s">
        <v>112</v>
      </c>
      <c r="D18" s="30" t="s">
        <v>75</v>
      </c>
      <c r="E18" s="30" t="s">
        <v>98</v>
      </c>
      <c r="F18" s="10" t="s">
        <v>64</v>
      </c>
      <c r="G18" s="15" t="s">
        <v>95</v>
      </c>
    </row>
    <row r="19" spans="1:7" x14ac:dyDescent="0.25">
      <c r="A19" s="30" t="s">
        <v>16</v>
      </c>
      <c r="B19" s="30" t="s">
        <v>113</v>
      </c>
      <c r="C19" s="30" t="s">
        <v>4</v>
      </c>
      <c r="D19" s="30" t="s">
        <v>114</v>
      </c>
      <c r="E19" s="30" t="s">
        <v>116</v>
      </c>
      <c r="F19" s="10" t="s">
        <v>64</v>
      </c>
      <c r="G19" s="15" t="s">
        <v>117</v>
      </c>
    </row>
    <row r="20" spans="1:7" x14ac:dyDescent="0.25">
      <c r="A20" s="30" t="s">
        <v>17</v>
      </c>
      <c r="B20" s="30" t="s">
        <v>1</v>
      </c>
      <c r="C20" s="30" t="s">
        <v>111</v>
      </c>
      <c r="D20" s="30" t="s">
        <v>75</v>
      </c>
      <c r="E20" s="30" t="s">
        <v>98</v>
      </c>
      <c r="F20" s="10" t="s">
        <v>65</v>
      </c>
      <c r="G20" s="15" t="s">
        <v>82</v>
      </c>
    </row>
    <row r="21" spans="1:7" x14ac:dyDescent="0.25">
      <c r="A21" s="30" t="s">
        <v>18</v>
      </c>
      <c r="B21" s="30" t="s">
        <v>77</v>
      </c>
      <c r="C21" s="30" t="s">
        <v>112</v>
      </c>
      <c r="D21" s="30" t="s">
        <v>56</v>
      </c>
      <c r="E21" s="30" t="s">
        <v>61</v>
      </c>
      <c r="F21" s="10" t="s">
        <v>65</v>
      </c>
      <c r="G21" s="15" t="s">
        <v>118</v>
      </c>
    </row>
    <row r="22" spans="1:7" x14ac:dyDescent="0.25">
      <c r="A22" s="30" t="s">
        <v>19</v>
      </c>
      <c r="B22" s="30" t="s">
        <v>113</v>
      </c>
      <c r="C22" s="30" t="s">
        <v>3</v>
      </c>
      <c r="D22" s="30" t="s">
        <v>91</v>
      </c>
      <c r="E22" s="30" t="s">
        <v>115</v>
      </c>
      <c r="F22" s="10" t="s">
        <v>65</v>
      </c>
      <c r="G22" s="15" t="s">
        <v>67</v>
      </c>
    </row>
    <row r="23" spans="1:7" ht="15.75" thickBot="1" x14ac:dyDescent="0.3">
      <c r="A23" s="31" t="s">
        <v>20</v>
      </c>
      <c r="B23" s="31" t="s">
        <v>4</v>
      </c>
      <c r="C23" s="31" t="s">
        <v>90</v>
      </c>
      <c r="D23" s="55" t="s">
        <v>114</v>
      </c>
      <c r="E23" s="55" t="s">
        <v>116</v>
      </c>
      <c r="F23" s="12" t="s">
        <v>65</v>
      </c>
      <c r="G23" s="17" t="s">
        <v>119</v>
      </c>
    </row>
    <row r="24" spans="1:7" x14ac:dyDescent="0.25">
      <c r="A24" s="32" t="s">
        <v>26</v>
      </c>
      <c r="B24" s="32" t="s">
        <v>90</v>
      </c>
      <c r="C24" s="32" t="s">
        <v>112</v>
      </c>
      <c r="D24" s="32" t="s">
        <v>75</v>
      </c>
      <c r="E24" s="32" t="s">
        <v>98</v>
      </c>
      <c r="F24" s="11" t="s">
        <v>64</v>
      </c>
      <c r="G24" s="16" t="s">
        <v>120</v>
      </c>
    </row>
    <row r="25" spans="1:7" x14ac:dyDescent="0.25">
      <c r="A25" s="33" t="s">
        <v>27</v>
      </c>
      <c r="B25" s="33" t="s">
        <v>113</v>
      </c>
      <c r="C25" s="33" t="s">
        <v>3</v>
      </c>
      <c r="D25" s="33" t="s">
        <v>114</v>
      </c>
      <c r="E25" s="33" t="s">
        <v>116</v>
      </c>
      <c r="F25" s="10" t="s">
        <v>65</v>
      </c>
      <c r="G25" s="15" t="s">
        <v>121</v>
      </c>
    </row>
    <row r="26" spans="1:7" x14ac:dyDescent="0.25">
      <c r="A26" s="33" t="s">
        <v>28</v>
      </c>
      <c r="B26" s="33" t="s">
        <v>4</v>
      </c>
      <c r="C26" s="33" t="s">
        <v>77</v>
      </c>
      <c r="D26" s="33" t="s">
        <v>91</v>
      </c>
      <c r="E26" s="33" t="s">
        <v>115</v>
      </c>
      <c r="F26" s="10" t="s">
        <v>64</v>
      </c>
      <c r="G26" s="15" t="s">
        <v>122</v>
      </c>
    </row>
    <row r="27" spans="1:7" x14ac:dyDescent="0.25">
      <c r="A27" s="33" t="s">
        <v>29</v>
      </c>
      <c r="B27" s="33" t="s">
        <v>1</v>
      </c>
      <c r="C27" s="33" t="s">
        <v>111</v>
      </c>
      <c r="D27" s="33" t="s">
        <v>56</v>
      </c>
      <c r="E27" s="33" t="s">
        <v>61</v>
      </c>
      <c r="F27" s="10" t="s">
        <v>65</v>
      </c>
      <c r="G27" s="15" t="s">
        <v>123</v>
      </c>
    </row>
    <row r="28" spans="1:7" x14ac:dyDescent="0.25">
      <c r="A28" s="33" t="s">
        <v>30</v>
      </c>
      <c r="B28" s="33" t="s">
        <v>113</v>
      </c>
      <c r="C28" s="33" t="s">
        <v>4</v>
      </c>
      <c r="D28" s="33" t="s">
        <v>114</v>
      </c>
      <c r="E28" s="33" t="s">
        <v>116</v>
      </c>
      <c r="F28" s="10" t="s">
        <v>65</v>
      </c>
      <c r="G28" s="15" t="s">
        <v>125</v>
      </c>
    </row>
    <row r="29" spans="1:7" x14ac:dyDescent="0.25">
      <c r="A29" s="33" t="s">
        <v>31</v>
      </c>
      <c r="B29" s="33" t="s">
        <v>90</v>
      </c>
      <c r="C29" s="33" t="s">
        <v>3</v>
      </c>
      <c r="D29" s="33" t="s">
        <v>91</v>
      </c>
      <c r="E29" s="33" t="s">
        <v>115</v>
      </c>
      <c r="F29" s="10" t="s">
        <v>65</v>
      </c>
      <c r="G29" s="15" t="s">
        <v>144</v>
      </c>
    </row>
    <row r="30" spans="1:7" x14ac:dyDescent="0.25">
      <c r="A30" s="33" t="s">
        <v>32</v>
      </c>
      <c r="B30" s="33" t="s">
        <v>1</v>
      </c>
      <c r="C30" s="33" t="s">
        <v>77</v>
      </c>
      <c r="D30" s="33" t="s">
        <v>75</v>
      </c>
      <c r="E30" s="33" t="s">
        <v>98</v>
      </c>
      <c r="F30" s="10" t="s">
        <v>64</v>
      </c>
      <c r="G30" s="15" t="s">
        <v>126</v>
      </c>
    </row>
    <row r="31" spans="1:7" ht="15.75" thickBot="1" x14ac:dyDescent="0.3">
      <c r="A31" s="34" t="s">
        <v>33</v>
      </c>
      <c r="B31" s="34" t="s">
        <v>111</v>
      </c>
      <c r="C31" s="34" t="s">
        <v>112</v>
      </c>
      <c r="D31" s="34" t="s">
        <v>56</v>
      </c>
      <c r="E31" s="34" t="s">
        <v>61</v>
      </c>
      <c r="F31" s="12" t="s">
        <v>65</v>
      </c>
      <c r="G31" s="17" t="s">
        <v>127</v>
      </c>
    </row>
    <row r="32" spans="1:7" x14ac:dyDescent="0.25">
      <c r="A32" s="35" t="s">
        <v>34</v>
      </c>
      <c r="B32" s="29" t="s">
        <v>113</v>
      </c>
      <c r="C32" s="29" t="s">
        <v>77</v>
      </c>
      <c r="D32" s="29" t="s">
        <v>56</v>
      </c>
      <c r="E32" s="29" t="s">
        <v>61</v>
      </c>
      <c r="F32" s="11" t="s">
        <v>65</v>
      </c>
      <c r="G32" s="16" t="s">
        <v>128</v>
      </c>
    </row>
    <row r="33" spans="1:7" x14ac:dyDescent="0.25">
      <c r="A33" s="27" t="s">
        <v>35</v>
      </c>
      <c r="B33" s="36" t="s">
        <v>4</v>
      </c>
      <c r="C33" s="36" t="s">
        <v>111</v>
      </c>
      <c r="D33" s="36" t="s">
        <v>75</v>
      </c>
      <c r="E33" s="36" t="s">
        <v>98</v>
      </c>
      <c r="F33" s="10" t="s">
        <v>64</v>
      </c>
      <c r="G33" s="15" t="s">
        <v>129</v>
      </c>
    </row>
    <row r="34" spans="1:7" x14ac:dyDescent="0.25">
      <c r="A34" s="27" t="s">
        <v>36</v>
      </c>
      <c r="B34" s="36" t="s">
        <v>1</v>
      </c>
      <c r="C34" s="36" t="s">
        <v>90</v>
      </c>
      <c r="D34" s="36" t="s">
        <v>114</v>
      </c>
      <c r="E34" s="36" t="s">
        <v>116</v>
      </c>
      <c r="F34" s="10" t="s">
        <v>65</v>
      </c>
      <c r="G34" s="15" t="s">
        <v>130</v>
      </c>
    </row>
    <row r="35" spans="1:7" x14ac:dyDescent="0.25">
      <c r="A35" s="27" t="s">
        <v>37</v>
      </c>
      <c r="B35" s="36" t="s">
        <v>112</v>
      </c>
      <c r="C35" s="36" t="s">
        <v>3</v>
      </c>
      <c r="D35" s="36" t="s">
        <v>91</v>
      </c>
      <c r="E35" s="36" t="s">
        <v>115</v>
      </c>
      <c r="F35" s="10" t="s">
        <v>64</v>
      </c>
      <c r="G35" s="15" t="s">
        <v>131</v>
      </c>
    </row>
    <row r="36" spans="1:7" x14ac:dyDescent="0.25">
      <c r="A36" s="27" t="s">
        <v>41</v>
      </c>
      <c r="B36" s="36" t="s">
        <v>77</v>
      </c>
      <c r="C36" s="36" t="s">
        <v>112</v>
      </c>
      <c r="D36" s="36" t="s">
        <v>56</v>
      </c>
      <c r="E36" s="36" t="s">
        <v>61</v>
      </c>
      <c r="F36" s="10" t="s">
        <v>64</v>
      </c>
      <c r="G36" s="15" t="s">
        <v>132</v>
      </c>
    </row>
    <row r="37" spans="1:7" x14ac:dyDescent="0.25">
      <c r="A37" s="27" t="s">
        <v>42</v>
      </c>
      <c r="B37" s="36" t="s">
        <v>111</v>
      </c>
      <c r="C37" s="36" t="s">
        <v>113</v>
      </c>
      <c r="D37" s="36" t="s">
        <v>75</v>
      </c>
      <c r="E37" s="36" t="s">
        <v>98</v>
      </c>
      <c r="F37" s="10" t="s">
        <v>65</v>
      </c>
      <c r="G37" s="15" t="s">
        <v>100</v>
      </c>
    </row>
    <row r="38" spans="1:7" x14ac:dyDescent="0.25">
      <c r="A38" s="27" t="s">
        <v>43</v>
      </c>
      <c r="B38" s="36" t="s">
        <v>4</v>
      </c>
      <c r="C38" s="36" t="s">
        <v>90</v>
      </c>
      <c r="D38" s="36" t="s">
        <v>114</v>
      </c>
      <c r="E38" s="36" t="s">
        <v>116</v>
      </c>
      <c r="F38" s="10" t="s">
        <v>65</v>
      </c>
      <c r="G38" s="15" t="s">
        <v>133</v>
      </c>
    </row>
    <row r="39" spans="1:7" ht="15.75" thickBot="1" x14ac:dyDescent="0.3">
      <c r="A39" s="37" t="s">
        <v>44</v>
      </c>
      <c r="B39" s="42" t="s">
        <v>1</v>
      </c>
      <c r="C39" s="42" t="s">
        <v>3</v>
      </c>
      <c r="D39" s="42" t="s">
        <v>91</v>
      </c>
      <c r="E39" s="42" t="s">
        <v>115</v>
      </c>
      <c r="F39" s="12" t="s">
        <v>65</v>
      </c>
      <c r="G39" s="17" t="s">
        <v>134</v>
      </c>
    </row>
    <row r="40" spans="1:7" x14ac:dyDescent="0.25">
      <c r="A40" s="35" t="s">
        <v>45</v>
      </c>
      <c r="B40" s="38" t="s">
        <v>113</v>
      </c>
      <c r="C40" s="28" t="s">
        <v>93</v>
      </c>
      <c r="D40" s="38" t="s">
        <v>114</v>
      </c>
      <c r="E40" s="28" t="s">
        <v>93</v>
      </c>
      <c r="F40" s="11" t="s">
        <v>64</v>
      </c>
      <c r="G40" s="16" t="s">
        <v>135</v>
      </c>
    </row>
    <row r="41" spans="1:7" x14ac:dyDescent="0.25">
      <c r="A41" s="35" t="s">
        <v>46</v>
      </c>
      <c r="B41" s="38" t="s">
        <v>4</v>
      </c>
      <c r="C41" s="26" t="s">
        <v>93</v>
      </c>
      <c r="D41" s="38" t="s">
        <v>61</v>
      </c>
      <c r="E41" s="26" t="s">
        <v>93</v>
      </c>
      <c r="F41" s="10" t="s">
        <v>64</v>
      </c>
      <c r="G41" s="15" t="s">
        <v>136</v>
      </c>
    </row>
    <row r="42" spans="1:7" x14ac:dyDescent="0.25">
      <c r="A42" s="35" t="s">
        <v>47</v>
      </c>
      <c r="B42" s="38" t="s">
        <v>90</v>
      </c>
      <c r="C42" s="26" t="s">
        <v>93</v>
      </c>
      <c r="D42" s="38" t="s">
        <v>115</v>
      </c>
      <c r="E42" s="26" t="s">
        <v>93</v>
      </c>
      <c r="F42" s="10" t="s">
        <v>65</v>
      </c>
      <c r="G42" s="15" t="s">
        <v>137</v>
      </c>
    </row>
    <row r="43" spans="1:7" x14ac:dyDescent="0.25">
      <c r="A43" s="35" t="s">
        <v>48</v>
      </c>
      <c r="B43" s="38" t="s">
        <v>1</v>
      </c>
      <c r="C43" s="26" t="s">
        <v>93</v>
      </c>
      <c r="D43" s="38" t="s">
        <v>116</v>
      </c>
      <c r="E43" s="26" t="s">
        <v>93</v>
      </c>
      <c r="F43" s="10" t="s">
        <v>64</v>
      </c>
      <c r="G43" s="15" t="s">
        <v>138</v>
      </c>
    </row>
    <row r="44" spans="1:7" x14ac:dyDescent="0.25">
      <c r="A44" s="35" t="s">
        <v>49</v>
      </c>
      <c r="B44" s="38" t="s">
        <v>77</v>
      </c>
      <c r="C44" s="26" t="s">
        <v>93</v>
      </c>
      <c r="D44" s="38" t="s">
        <v>56</v>
      </c>
      <c r="E44" s="26" t="s">
        <v>93</v>
      </c>
      <c r="F44" s="10" t="s">
        <v>64</v>
      </c>
      <c r="G44" s="15" t="s">
        <v>139</v>
      </c>
    </row>
    <row r="45" spans="1:7" x14ac:dyDescent="0.25">
      <c r="A45" s="35" t="s">
        <v>50</v>
      </c>
      <c r="B45" s="38" t="s">
        <v>111</v>
      </c>
      <c r="C45" s="26" t="s">
        <v>93</v>
      </c>
      <c r="D45" s="38" t="s">
        <v>75</v>
      </c>
      <c r="E45" s="26" t="s">
        <v>93</v>
      </c>
      <c r="F45" s="10" t="s">
        <v>64</v>
      </c>
      <c r="G45" s="15" t="s">
        <v>140</v>
      </c>
    </row>
    <row r="46" spans="1:7" x14ac:dyDescent="0.25">
      <c r="A46" s="35" t="s">
        <v>51</v>
      </c>
      <c r="B46" s="38" t="s">
        <v>112</v>
      </c>
      <c r="C46" s="26" t="s">
        <v>93</v>
      </c>
      <c r="D46" s="38" t="s">
        <v>98</v>
      </c>
      <c r="E46" s="26" t="s">
        <v>93</v>
      </c>
      <c r="F46" s="10" t="s">
        <v>64</v>
      </c>
      <c r="G46" s="15" t="s">
        <v>141</v>
      </c>
    </row>
    <row r="47" spans="1:7" ht="15.75" thickBot="1" x14ac:dyDescent="0.3">
      <c r="A47" s="35" t="s">
        <v>52</v>
      </c>
      <c r="B47" s="38" t="s">
        <v>3</v>
      </c>
      <c r="C47" s="26" t="s">
        <v>93</v>
      </c>
      <c r="D47" s="38" t="s">
        <v>91</v>
      </c>
      <c r="E47" s="26" t="s">
        <v>93</v>
      </c>
      <c r="F47" s="12" t="s">
        <v>65</v>
      </c>
      <c r="G47" s="17" t="s">
        <v>142</v>
      </c>
    </row>
    <row r="49" spans="1:1" x14ac:dyDescent="0.25">
      <c r="A49" s="13" t="s">
        <v>94</v>
      </c>
    </row>
  </sheetData>
  <sortState ref="A4:B11">
    <sortCondition ref="A4"/>
  </sortState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23" sqref="C23"/>
    </sheetView>
  </sheetViews>
  <sheetFormatPr defaultRowHeight="15" x14ac:dyDescent="0.25"/>
  <cols>
    <col min="1" max="1" width="10.85546875" customWidth="1"/>
    <col min="2" max="2" width="24.42578125" bestFit="1" customWidth="1"/>
    <col min="3" max="3" width="11.85546875" bestFit="1" customWidth="1"/>
  </cols>
  <sheetData>
    <row r="1" spans="1:3" x14ac:dyDescent="0.25">
      <c r="A1" s="2" t="s">
        <v>7</v>
      </c>
    </row>
    <row r="3" spans="1:3" x14ac:dyDescent="0.25">
      <c r="A3" s="2" t="s">
        <v>8</v>
      </c>
    </row>
    <row r="5" spans="1:3" ht="15.75" x14ac:dyDescent="0.25">
      <c r="A5" s="3" t="s">
        <v>10</v>
      </c>
      <c r="B5" s="3" t="s">
        <v>2</v>
      </c>
      <c r="C5" s="14" t="s">
        <v>68</v>
      </c>
    </row>
    <row r="6" spans="1:3" x14ac:dyDescent="0.25">
      <c r="A6" s="45">
        <v>1</v>
      </c>
      <c r="B6" s="48" t="s">
        <v>99</v>
      </c>
      <c r="C6" s="18" t="s">
        <v>69</v>
      </c>
    </row>
    <row r="7" spans="1:3" x14ac:dyDescent="0.25">
      <c r="A7" s="45">
        <v>2</v>
      </c>
      <c r="B7" s="48" t="s">
        <v>77</v>
      </c>
      <c r="C7" s="18" t="s">
        <v>71</v>
      </c>
    </row>
    <row r="8" spans="1:3" x14ac:dyDescent="0.25">
      <c r="A8" s="45">
        <v>3</v>
      </c>
      <c r="B8" s="48" t="s">
        <v>111</v>
      </c>
      <c r="C8" s="18" t="s">
        <v>67</v>
      </c>
    </row>
    <row r="9" spans="1:3" x14ac:dyDescent="0.25">
      <c r="A9" s="45">
        <v>4</v>
      </c>
      <c r="B9" s="48" t="s">
        <v>4</v>
      </c>
      <c r="C9" s="18" t="s">
        <v>70</v>
      </c>
    </row>
    <row r="10" spans="1:3" x14ac:dyDescent="0.25">
      <c r="A10" s="45">
        <v>5</v>
      </c>
      <c r="B10" s="48" t="s">
        <v>90</v>
      </c>
      <c r="C10" s="18" t="s">
        <v>69</v>
      </c>
    </row>
    <row r="11" spans="1:3" x14ac:dyDescent="0.25">
      <c r="A11" s="45">
        <v>6</v>
      </c>
      <c r="B11" s="48" t="s">
        <v>113</v>
      </c>
      <c r="C11" s="18" t="s">
        <v>69</v>
      </c>
    </row>
    <row r="12" spans="1:3" x14ac:dyDescent="0.25">
      <c r="A12" s="45">
        <v>7</v>
      </c>
      <c r="B12" s="48" t="s">
        <v>112</v>
      </c>
      <c r="C12" s="18" t="s">
        <v>71</v>
      </c>
    </row>
    <row r="13" spans="1:3" x14ac:dyDescent="0.25">
      <c r="A13" s="45">
        <v>8</v>
      </c>
      <c r="B13" s="48" t="s">
        <v>3</v>
      </c>
      <c r="C13" s="18" t="s">
        <v>72</v>
      </c>
    </row>
    <row r="14" spans="1:3" s="4" customFormat="1" x14ac:dyDescent="0.25"/>
    <row r="15" spans="1:3" s="4" customFormat="1" x14ac:dyDescent="0.25">
      <c r="A15" s="7" t="s">
        <v>9</v>
      </c>
      <c r="B15" s="6"/>
    </row>
    <row r="16" spans="1:3" s="4" customFormat="1" x14ac:dyDescent="0.25"/>
    <row r="17" spans="1:3" s="4" customFormat="1" ht="15.75" x14ac:dyDescent="0.25">
      <c r="A17" s="3" t="s">
        <v>10</v>
      </c>
      <c r="B17" s="3" t="s">
        <v>2</v>
      </c>
      <c r="C17" s="14" t="s">
        <v>68</v>
      </c>
    </row>
    <row r="18" spans="1:3" ht="15.75" x14ac:dyDescent="0.25">
      <c r="A18" s="50">
        <v>1</v>
      </c>
      <c r="B18" s="50" t="s">
        <v>143</v>
      </c>
      <c r="C18" s="18" t="s">
        <v>71</v>
      </c>
    </row>
    <row r="19" spans="1:3" ht="15.75" x14ac:dyDescent="0.25">
      <c r="A19" s="50">
        <v>2</v>
      </c>
      <c r="B19" s="50" t="s">
        <v>56</v>
      </c>
      <c r="C19" s="18" t="s">
        <v>70</v>
      </c>
    </row>
    <row r="20" spans="1:3" ht="15.75" x14ac:dyDescent="0.25">
      <c r="A20" s="50">
        <v>3</v>
      </c>
      <c r="B20" s="50" t="s">
        <v>75</v>
      </c>
      <c r="C20" s="18" t="s">
        <v>69</v>
      </c>
    </row>
    <row r="21" spans="1:3" ht="15.75" x14ac:dyDescent="0.25">
      <c r="A21" s="50">
        <v>4</v>
      </c>
      <c r="B21" s="50" t="s">
        <v>61</v>
      </c>
      <c r="C21" s="18" t="s">
        <v>70</v>
      </c>
    </row>
    <row r="22" spans="1:3" ht="15.75" x14ac:dyDescent="0.25">
      <c r="A22" s="50">
        <v>5</v>
      </c>
      <c r="B22" s="50" t="s">
        <v>98</v>
      </c>
      <c r="C22" s="18" t="s">
        <v>69</v>
      </c>
    </row>
    <row r="23" spans="1:3" ht="15.75" x14ac:dyDescent="0.25">
      <c r="A23" s="50">
        <v>6</v>
      </c>
      <c r="B23" s="50" t="s">
        <v>73</v>
      </c>
      <c r="C23" s="18" t="s">
        <v>71</v>
      </c>
    </row>
    <row r="24" spans="1:3" ht="15.75" x14ac:dyDescent="0.25">
      <c r="A24" s="50">
        <v>7</v>
      </c>
      <c r="B24" s="50" t="s">
        <v>114</v>
      </c>
      <c r="C24" s="18" t="s">
        <v>71</v>
      </c>
    </row>
    <row r="25" spans="1:3" ht="15.75" x14ac:dyDescent="0.25">
      <c r="A25" s="50">
        <v>8</v>
      </c>
      <c r="B25" s="50" t="s">
        <v>116</v>
      </c>
      <c r="C25" s="18" t="s">
        <v>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F36" sqref="F36"/>
    </sheetView>
  </sheetViews>
  <sheetFormatPr defaultRowHeight="15" x14ac:dyDescent="0.25"/>
  <cols>
    <col min="1" max="1" width="12.85546875" customWidth="1"/>
    <col min="2" max="2" width="17.28515625" bestFit="1" customWidth="1"/>
    <col min="3" max="3" width="12.5703125" bestFit="1" customWidth="1"/>
  </cols>
  <sheetData>
    <row r="1" spans="1:4" x14ac:dyDescent="0.25">
      <c r="A1" s="2" t="s">
        <v>8</v>
      </c>
    </row>
    <row r="3" spans="1:4" ht="15.75" x14ac:dyDescent="0.25">
      <c r="A3" s="3" t="s">
        <v>10</v>
      </c>
      <c r="B3" s="3" t="s">
        <v>2</v>
      </c>
      <c r="C3" s="14" t="s">
        <v>68</v>
      </c>
      <c r="D3" s="14" t="s">
        <v>103</v>
      </c>
    </row>
    <row r="4" spans="1:4" x14ac:dyDescent="0.25">
      <c r="A4" s="5">
        <v>1</v>
      </c>
      <c r="B4" s="1" t="s">
        <v>3</v>
      </c>
      <c r="C4" s="18" t="s">
        <v>145</v>
      </c>
      <c r="D4" s="51">
        <f>23/28</f>
        <v>0.8214285714285714</v>
      </c>
    </row>
    <row r="5" spans="1:4" x14ac:dyDescent="0.25">
      <c r="A5" s="5">
        <v>2</v>
      </c>
      <c r="B5" s="1" t="s">
        <v>1</v>
      </c>
      <c r="C5" s="18" t="s">
        <v>146</v>
      </c>
      <c r="D5" s="52">
        <f>18/29</f>
        <v>0.62068965517241381</v>
      </c>
    </row>
    <row r="6" spans="1:4" x14ac:dyDescent="0.25">
      <c r="A6" s="48">
        <v>3</v>
      </c>
      <c r="B6" s="1" t="s">
        <v>4</v>
      </c>
      <c r="C6" s="18" t="s">
        <v>147</v>
      </c>
      <c r="D6" s="52">
        <f>10/21</f>
        <v>0.47619047619047616</v>
      </c>
    </row>
    <row r="7" spans="1:4" s="46" customFormat="1" x14ac:dyDescent="0.25">
      <c r="A7" s="48">
        <v>4</v>
      </c>
      <c r="B7" s="8" t="s">
        <v>111</v>
      </c>
      <c r="C7" s="18" t="s">
        <v>124</v>
      </c>
      <c r="D7" s="52">
        <f>8/14</f>
        <v>0.5714285714285714</v>
      </c>
    </row>
    <row r="8" spans="1:4" x14ac:dyDescent="0.25">
      <c r="A8" s="48">
        <v>5</v>
      </c>
      <c r="B8" s="1" t="s">
        <v>39</v>
      </c>
      <c r="C8" s="18" t="s">
        <v>84</v>
      </c>
      <c r="D8" s="52">
        <f>7/14</f>
        <v>0.5</v>
      </c>
    </row>
    <row r="9" spans="1:4" x14ac:dyDescent="0.25">
      <c r="A9" s="48">
        <v>6</v>
      </c>
      <c r="B9" s="8" t="s">
        <v>79</v>
      </c>
      <c r="C9" s="18" t="s">
        <v>83</v>
      </c>
      <c r="D9" s="52">
        <f>6/14</f>
        <v>0.42857142857142855</v>
      </c>
    </row>
    <row r="10" spans="1:4" s="46" customFormat="1" x14ac:dyDescent="0.25">
      <c r="A10" s="48">
        <v>7</v>
      </c>
      <c r="B10" s="8" t="s">
        <v>90</v>
      </c>
      <c r="C10" s="18" t="s">
        <v>69</v>
      </c>
      <c r="D10" s="52">
        <f>5/7</f>
        <v>0.7142857142857143</v>
      </c>
    </row>
    <row r="11" spans="1:4" s="46" customFormat="1" x14ac:dyDescent="0.25">
      <c r="A11" s="48">
        <v>8</v>
      </c>
      <c r="B11" s="48" t="s">
        <v>113</v>
      </c>
      <c r="C11" s="18" t="s">
        <v>69</v>
      </c>
      <c r="D11" s="52">
        <f>5/7</f>
        <v>0.7142857142857143</v>
      </c>
    </row>
    <row r="12" spans="1:4" s="46" customFormat="1" x14ac:dyDescent="0.25">
      <c r="A12" s="48">
        <v>9</v>
      </c>
      <c r="B12" s="8" t="s">
        <v>89</v>
      </c>
      <c r="C12" s="18" t="s">
        <v>67</v>
      </c>
      <c r="D12" s="52">
        <f>4/7</f>
        <v>0.5714285714285714</v>
      </c>
    </row>
    <row r="13" spans="1:4" x14ac:dyDescent="0.25">
      <c r="A13" s="48">
        <v>10</v>
      </c>
      <c r="B13" s="8" t="s">
        <v>74</v>
      </c>
      <c r="C13" s="18" t="s">
        <v>101</v>
      </c>
      <c r="D13" s="52">
        <f>4/14</f>
        <v>0.2857142857142857</v>
      </c>
    </row>
    <row r="14" spans="1:4" x14ac:dyDescent="0.25">
      <c r="A14" s="48">
        <v>11</v>
      </c>
      <c r="B14" s="8" t="s">
        <v>77</v>
      </c>
      <c r="C14" s="18" t="s">
        <v>101</v>
      </c>
      <c r="D14" s="52">
        <f>2/7</f>
        <v>0.2857142857142857</v>
      </c>
    </row>
    <row r="15" spans="1:4" x14ac:dyDescent="0.25">
      <c r="A15" s="48">
        <v>12</v>
      </c>
      <c r="B15" s="1" t="s">
        <v>5</v>
      </c>
      <c r="C15" s="18" t="s">
        <v>70</v>
      </c>
      <c r="D15" s="52">
        <f>3/7</f>
        <v>0.42857142857142855</v>
      </c>
    </row>
    <row r="16" spans="1:4" x14ac:dyDescent="0.25">
      <c r="A16" s="48">
        <v>13</v>
      </c>
      <c r="B16" s="8" t="s">
        <v>40</v>
      </c>
      <c r="C16" s="18" t="s">
        <v>70</v>
      </c>
      <c r="D16" s="52">
        <f t="shared" ref="D16:D20" si="0">3/7</f>
        <v>0.42857142857142855</v>
      </c>
    </row>
    <row r="17" spans="1:4" x14ac:dyDescent="0.25">
      <c r="A17" s="48">
        <v>14</v>
      </c>
      <c r="B17" s="8" t="s">
        <v>54</v>
      </c>
      <c r="C17" s="18" t="s">
        <v>70</v>
      </c>
      <c r="D17" s="52">
        <f t="shared" si="0"/>
        <v>0.42857142857142855</v>
      </c>
    </row>
    <row r="18" spans="1:4" x14ac:dyDescent="0.25">
      <c r="A18" s="48">
        <v>15</v>
      </c>
      <c r="B18" s="8" t="s">
        <v>53</v>
      </c>
      <c r="C18" s="18" t="s">
        <v>70</v>
      </c>
      <c r="D18" s="52">
        <f t="shared" si="0"/>
        <v>0.42857142857142855</v>
      </c>
    </row>
    <row r="19" spans="1:4" x14ac:dyDescent="0.25">
      <c r="A19" s="48">
        <v>16</v>
      </c>
      <c r="B19" s="8" t="s">
        <v>81</v>
      </c>
      <c r="C19" s="18" t="s">
        <v>70</v>
      </c>
      <c r="D19" s="52">
        <f t="shared" si="0"/>
        <v>0.42857142857142855</v>
      </c>
    </row>
    <row r="20" spans="1:4" s="46" customFormat="1" x14ac:dyDescent="0.25">
      <c r="A20" s="48">
        <v>17</v>
      </c>
      <c r="B20" s="8" t="s">
        <v>90</v>
      </c>
      <c r="C20" s="18" t="s">
        <v>70</v>
      </c>
      <c r="D20" s="52">
        <f t="shared" si="0"/>
        <v>0.42857142857142855</v>
      </c>
    </row>
    <row r="21" spans="1:4" s="46" customFormat="1" x14ac:dyDescent="0.25">
      <c r="A21" s="48">
        <v>18</v>
      </c>
      <c r="B21" s="8" t="s">
        <v>88</v>
      </c>
      <c r="C21" s="18" t="s">
        <v>71</v>
      </c>
      <c r="D21" s="52">
        <f>2/7</f>
        <v>0.2857142857142857</v>
      </c>
    </row>
    <row r="22" spans="1:4" s="46" customFormat="1" x14ac:dyDescent="0.25">
      <c r="A22" s="48">
        <v>19</v>
      </c>
      <c r="B22" s="8" t="s">
        <v>112</v>
      </c>
      <c r="C22" s="18" t="s">
        <v>71</v>
      </c>
      <c r="D22" s="52">
        <f>2/7</f>
        <v>0.2857142857142857</v>
      </c>
    </row>
    <row r="23" spans="1:4" s="46" customFormat="1" x14ac:dyDescent="0.25">
      <c r="A23" s="49"/>
      <c r="B23" s="44"/>
      <c r="C23" s="19"/>
    </row>
    <row r="24" spans="1:4" x14ac:dyDescent="0.25">
      <c r="A24" s="4"/>
      <c r="B24" s="4"/>
      <c r="C24" s="4"/>
    </row>
    <row r="25" spans="1:4" x14ac:dyDescent="0.25">
      <c r="A25" s="7" t="s">
        <v>86</v>
      </c>
      <c r="B25" s="6"/>
      <c r="C25" s="4"/>
    </row>
    <row r="26" spans="1:4" x14ac:dyDescent="0.25">
      <c r="A26" s="4"/>
      <c r="B26" s="4"/>
      <c r="C26" s="4"/>
    </row>
    <row r="27" spans="1:4" ht="15.75" x14ac:dyDescent="0.25">
      <c r="A27" s="3" t="s">
        <v>10</v>
      </c>
      <c r="B27" s="3" t="s">
        <v>2</v>
      </c>
      <c r="C27" s="14" t="s">
        <v>68</v>
      </c>
      <c r="D27" s="14" t="s">
        <v>103</v>
      </c>
    </row>
    <row r="28" spans="1:4" x14ac:dyDescent="0.25">
      <c r="A28" s="5">
        <v>1</v>
      </c>
      <c r="B28" s="47" t="s">
        <v>61</v>
      </c>
      <c r="C28" s="18" t="s">
        <v>97</v>
      </c>
      <c r="D28" s="53">
        <f>16/28</f>
        <v>0.5714285714285714</v>
      </c>
    </row>
    <row r="29" spans="1:4" x14ac:dyDescent="0.25">
      <c r="A29" s="48">
        <v>2</v>
      </c>
      <c r="B29" s="47" t="s">
        <v>56</v>
      </c>
      <c r="C29" s="18" t="s">
        <v>148</v>
      </c>
      <c r="D29" s="53">
        <f>15/29</f>
        <v>0.51724137931034486</v>
      </c>
    </row>
    <row r="30" spans="1:4" x14ac:dyDescent="0.25">
      <c r="A30" s="48">
        <v>3</v>
      </c>
      <c r="B30" s="47" t="s">
        <v>75</v>
      </c>
      <c r="C30" s="18" t="s">
        <v>96</v>
      </c>
      <c r="D30" s="53">
        <f>11/16</f>
        <v>0.6875</v>
      </c>
    </row>
    <row r="31" spans="1:4" x14ac:dyDescent="0.25">
      <c r="A31" s="48">
        <v>4</v>
      </c>
      <c r="B31" s="1" t="s">
        <v>55</v>
      </c>
      <c r="C31" s="18" t="s">
        <v>85</v>
      </c>
      <c r="D31" s="53">
        <f>10/14</f>
        <v>0.7142857142857143</v>
      </c>
    </row>
    <row r="32" spans="1:4" x14ac:dyDescent="0.25">
      <c r="A32" s="48">
        <v>5</v>
      </c>
      <c r="B32" s="47" t="s">
        <v>98</v>
      </c>
      <c r="C32" s="18" t="s">
        <v>144</v>
      </c>
      <c r="D32" s="53">
        <f>9/14</f>
        <v>0.6428571428571429</v>
      </c>
    </row>
    <row r="33" spans="1:4" x14ac:dyDescent="0.25">
      <c r="A33" s="48">
        <v>6</v>
      </c>
      <c r="B33" s="47" t="s">
        <v>73</v>
      </c>
      <c r="C33" s="18" t="s">
        <v>149</v>
      </c>
      <c r="D33" s="53">
        <f>7/21</f>
        <v>0.33333333333333331</v>
      </c>
    </row>
    <row r="34" spans="1:4" x14ac:dyDescent="0.25">
      <c r="A34" s="48">
        <v>7</v>
      </c>
      <c r="B34" s="47" t="s">
        <v>59</v>
      </c>
      <c r="C34" s="18" t="s">
        <v>72</v>
      </c>
      <c r="D34" s="53">
        <f>6/7</f>
        <v>0.8571428571428571</v>
      </c>
    </row>
    <row r="35" spans="1:4" x14ac:dyDescent="0.25">
      <c r="A35" s="48">
        <v>8</v>
      </c>
      <c r="B35" s="47" t="s">
        <v>91</v>
      </c>
      <c r="C35" s="18" t="s">
        <v>83</v>
      </c>
      <c r="D35" s="53">
        <f>6/14</f>
        <v>0.42857142857142855</v>
      </c>
    </row>
    <row r="36" spans="1:4" x14ac:dyDescent="0.25">
      <c r="A36" s="48">
        <v>9</v>
      </c>
      <c r="B36" s="47" t="s">
        <v>62</v>
      </c>
      <c r="C36" s="18" t="s">
        <v>102</v>
      </c>
      <c r="D36" s="53">
        <f>6/21</f>
        <v>0.2857142857142857</v>
      </c>
    </row>
    <row r="37" spans="1:4" x14ac:dyDescent="0.25">
      <c r="A37" s="48">
        <v>10</v>
      </c>
      <c r="B37" s="47" t="s">
        <v>92</v>
      </c>
      <c r="C37" s="18" t="s">
        <v>69</v>
      </c>
      <c r="D37" s="53">
        <f>5/7</f>
        <v>0.7142857142857143</v>
      </c>
    </row>
    <row r="38" spans="1:4" x14ac:dyDescent="0.25">
      <c r="A38" s="48">
        <v>11</v>
      </c>
      <c r="B38" s="47" t="s">
        <v>60</v>
      </c>
      <c r="C38" s="18" t="s">
        <v>67</v>
      </c>
      <c r="D38" s="53">
        <f>4/7</f>
        <v>0.5714285714285714</v>
      </c>
    </row>
    <row r="39" spans="1:4" x14ac:dyDescent="0.25">
      <c r="A39" s="48">
        <v>12</v>
      </c>
      <c r="B39" s="47" t="s">
        <v>58</v>
      </c>
      <c r="C39" s="18" t="s">
        <v>70</v>
      </c>
      <c r="D39" s="53">
        <f>3/7</f>
        <v>0.42857142857142855</v>
      </c>
    </row>
    <row r="40" spans="1:4" x14ac:dyDescent="0.25">
      <c r="A40" s="48">
        <v>13</v>
      </c>
      <c r="B40" s="47" t="s">
        <v>76</v>
      </c>
      <c r="C40" s="18" t="s">
        <v>70</v>
      </c>
      <c r="D40" s="53">
        <f>3/7</f>
        <v>0.42857142857142855</v>
      </c>
    </row>
    <row r="41" spans="1:4" x14ac:dyDescent="0.25">
      <c r="A41" s="48">
        <v>14</v>
      </c>
      <c r="B41" s="47" t="s">
        <v>57</v>
      </c>
      <c r="C41" s="18" t="s">
        <v>71</v>
      </c>
      <c r="D41" s="53">
        <f>2/7</f>
        <v>0.2857142857142857</v>
      </c>
    </row>
    <row r="42" spans="1:4" x14ac:dyDescent="0.25">
      <c r="A42" s="48">
        <v>15</v>
      </c>
      <c r="B42" s="47" t="s">
        <v>78</v>
      </c>
      <c r="C42" s="18" t="s">
        <v>71</v>
      </c>
      <c r="D42" s="53">
        <f>2/7</f>
        <v>0.2857142857142857</v>
      </c>
    </row>
    <row r="43" spans="1:4" ht="15.75" x14ac:dyDescent="0.25">
      <c r="A43" s="48">
        <v>16</v>
      </c>
      <c r="B43" s="56" t="s">
        <v>114</v>
      </c>
      <c r="C43" s="18" t="s">
        <v>71</v>
      </c>
      <c r="D43" s="53">
        <f t="shared" ref="D43:D44" si="1">2/7</f>
        <v>0.2857142857142857</v>
      </c>
    </row>
    <row r="44" spans="1:4" ht="15.75" x14ac:dyDescent="0.25">
      <c r="A44" s="48">
        <v>17</v>
      </c>
      <c r="B44" s="56" t="s">
        <v>116</v>
      </c>
      <c r="C44" s="18" t="s">
        <v>71</v>
      </c>
      <c r="D44" s="53">
        <f t="shared" si="1"/>
        <v>0.2857142857142857</v>
      </c>
    </row>
  </sheetData>
  <sortState ref="A24:C38">
    <sortCondition descending="1" ref="C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3" sqref="D13"/>
    </sheetView>
  </sheetViews>
  <sheetFormatPr defaultRowHeight="15" x14ac:dyDescent="0.25"/>
  <cols>
    <col min="2" max="2" width="10.140625" bestFit="1" customWidth="1"/>
    <col min="3" max="3" width="10.140625" style="46" bestFit="1" customWidth="1"/>
    <col min="4" max="4" width="117.140625" bestFit="1" customWidth="1"/>
  </cols>
  <sheetData>
    <row r="1" spans="1:4" x14ac:dyDescent="0.25">
      <c r="A1" s="21" t="s">
        <v>150</v>
      </c>
      <c r="B1" s="21" t="s">
        <v>63</v>
      </c>
      <c r="C1" s="21" t="s">
        <v>152</v>
      </c>
      <c r="D1" s="21" t="s">
        <v>151</v>
      </c>
    </row>
    <row r="2" spans="1:4" x14ac:dyDescent="0.25">
      <c r="A2" s="57">
        <v>2015</v>
      </c>
      <c r="B2" s="57" t="s">
        <v>64</v>
      </c>
      <c r="C2" s="57" t="s">
        <v>65</v>
      </c>
      <c r="D2" t="s">
        <v>153</v>
      </c>
    </row>
    <row r="3" spans="1:4" x14ac:dyDescent="0.25">
      <c r="A3" s="57">
        <v>2016</v>
      </c>
      <c r="B3" s="57" t="s">
        <v>65</v>
      </c>
      <c r="C3" s="57" t="s">
        <v>64</v>
      </c>
      <c r="D3" t="s">
        <v>154</v>
      </c>
    </row>
    <row r="4" spans="1:4" x14ac:dyDescent="0.25">
      <c r="A4" s="57">
        <v>2017</v>
      </c>
      <c r="B4" s="57" t="s">
        <v>64</v>
      </c>
      <c r="C4" s="57" t="s">
        <v>65</v>
      </c>
      <c r="D4" t="s">
        <v>155</v>
      </c>
    </row>
    <row r="5" spans="1:4" x14ac:dyDescent="0.25">
      <c r="A5" s="57">
        <v>2018</v>
      </c>
      <c r="B5" s="57" t="s">
        <v>64</v>
      </c>
      <c r="C5" s="57" t="s">
        <v>64</v>
      </c>
      <c r="D5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</vt:lpstr>
      <vt:lpstr>2018 WinLoss</vt:lpstr>
      <vt:lpstr>All Time ACC WinLoss</vt:lpstr>
      <vt:lpstr>Past Winners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2015-07-17T17:37:56Z</cp:lastPrinted>
  <dcterms:created xsi:type="dcterms:W3CDTF">2014-05-09T19:35:17Z</dcterms:created>
  <dcterms:modified xsi:type="dcterms:W3CDTF">2018-07-23T15:28:57Z</dcterms:modified>
</cp:coreProperties>
</file>