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135" activeTab="4"/>
  </bookViews>
  <sheets>
    <sheet name="Entry Sheet" sheetId="18" r:id="rId1"/>
    <sheet name="Pinball Standings Page" sheetId="1" r:id="rId2"/>
    <sheet name="Results" sheetId="20" r:id="rId3"/>
    <sheet name="Playoff" sheetId="25" r:id="rId4"/>
    <sheet name="Groups" sheetId="19" r:id="rId5"/>
    <sheet name="Tables" sheetId="17" r:id="rId6"/>
    <sheet name="Group 1" sheetId="3" r:id="rId7"/>
    <sheet name="Group 2" sheetId="6" r:id="rId8"/>
    <sheet name="Group 3" sheetId="7" r:id="rId9"/>
    <sheet name="Group 4" sheetId="10" r:id="rId10"/>
    <sheet name="Group 5" sheetId="13" r:id="rId11"/>
    <sheet name="Group 6" sheetId="16" r:id="rId12"/>
    <sheet name="Group 7" sheetId="23" r:id="rId13"/>
    <sheet name="Group 8" sheetId="24" r:id="rId14"/>
  </sheets>
  <calcPr calcId="145621"/>
</workbook>
</file>

<file path=xl/calcChain.xml><?xml version="1.0" encoding="utf-8"?>
<calcChain xmlns="http://schemas.openxmlformats.org/spreadsheetml/2006/main">
  <c r="C3" i="20" l="1"/>
  <c r="C4" i="20"/>
  <c r="C5" i="20"/>
  <c r="C6" i="20"/>
  <c r="C8" i="20"/>
  <c r="C7" i="20"/>
  <c r="C9" i="20"/>
  <c r="C10" i="20"/>
  <c r="C11" i="20"/>
  <c r="C12" i="20"/>
  <c r="C13" i="20"/>
  <c r="C15" i="20"/>
  <c r="C14" i="20"/>
  <c r="C16" i="20"/>
  <c r="C17" i="20"/>
  <c r="C18" i="20"/>
  <c r="C19" i="20"/>
  <c r="C20" i="20"/>
  <c r="C21" i="20"/>
  <c r="C22" i="20"/>
  <c r="C24" i="20"/>
  <c r="C23" i="20"/>
  <c r="C25" i="20"/>
  <c r="C26" i="20"/>
  <c r="C27" i="20"/>
  <c r="C28" i="20"/>
  <c r="C29" i="20"/>
  <c r="C30" i="20"/>
  <c r="C31" i="20"/>
  <c r="C32" i="20"/>
  <c r="C33" i="20"/>
  <c r="C2" i="20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R31" i="1"/>
  <c r="R32" i="1"/>
  <c r="R33" i="1"/>
  <c r="R30" i="1"/>
  <c r="R29" i="1"/>
  <c r="R28" i="1"/>
  <c r="R26" i="1"/>
  <c r="R27" i="1"/>
  <c r="R24" i="1"/>
  <c r="R23" i="1"/>
  <c r="R25" i="1"/>
  <c r="R18" i="1"/>
  <c r="R22" i="1"/>
  <c r="R21" i="1"/>
  <c r="R19" i="1"/>
  <c r="R12" i="1"/>
  <c r="R16" i="1"/>
  <c r="R13" i="1"/>
  <c r="R17" i="1"/>
  <c r="R15" i="1"/>
  <c r="R10" i="1"/>
  <c r="R20" i="1"/>
  <c r="R9" i="1"/>
  <c r="R14" i="1"/>
  <c r="R11" i="1"/>
  <c r="R7" i="1"/>
  <c r="R6" i="1"/>
  <c r="R8" i="1"/>
  <c r="R5" i="1"/>
  <c r="R4" i="1"/>
  <c r="R3" i="1"/>
  <c r="R2" i="1"/>
  <c r="I3" i="24" l="1"/>
  <c r="I3" i="23"/>
  <c r="I3" i="16"/>
  <c r="I3" i="13"/>
  <c r="I3" i="7"/>
  <c r="I3" i="6"/>
  <c r="I3" i="3"/>
  <c r="I3" i="10"/>
  <c r="H8" i="19" l="1"/>
  <c r="A11" i="24" s="1"/>
  <c r="H7" i="19"/>
  <c r="A10" i="24" s="1"/>
  <c r="H6" i="19"/>
  <c r="A9" i="24" s="1"/>
  <c r="H5" i="19"/>
  <c r="A8" i="24" s="1"/>
  <c r="G8" i="19"/>
  <c r="G7" i="19"/>
  <c r="G6" i="19"/>
  <c r="G5" i="19"/>
  <c r="A8" i="23" s="1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F8" i="19"/>
  <c r="A11" i="16" s="1"/>
  <c r="F7" i="19"/>
  <c r="A10" i="16" s="1"/>
  <c r="F6" i="19"/>
  <c r="A9" i="16" s="1"/>
  <c r="F5" i="19"/>
  <c r="A8" i="16" s="1"/>
  <c r="E8" i="19"/>
  <c r="A11" i="13" s="1"/>
  <c r="E7" i="19"/>
  <c r="A10" i="13" s="1"/>
  <c r="E6" i="19"/>
  <c r="A9" i="13" s="1"/>
  <c r="E5" i="19"/>
  <c r="A8" i="13" s="1"/>
  <c r="D8" i="19"/>
  <c r="A11" i="10" s="1"/>
  <c r="C8" i="19"/>
  <c r="A11" i="7" s="1"/>
  <c r="D7" i="19"/>
  <c r="A10" i="10" s="1"/>
  <c r="C7" i="19"/>
  <c r="A10" i="7" s="1"/>
  <c r="D6" i="19"/>
  <c r="A9" i="10" s="1"/>
  <c r="C6" i="19"/>
  <c r="A9" i="7" s="1"/>
  <c r="D5" i="19"/>
  <c r="A8" i="10" s="1"/>
  <c r="C5" i="19"/>
  <c r="A8" i="7" s="1"/>
  <c r="B8" i="19"/>
  <c r="A11" i="6" s="1"/>
  <c r="B7" i="19"/>
  <c r="A10" i="6" s="1"/>
  <c r="B6" i="19"/>
  <c r="A9" i="6" s="1"/>
  <c r="B5" i="19"/>
  <c r="A8" i="6" s="1"/>
  <c r="A8" i="19"/>
  <c r="A11" i="3" s="1"/>
  <c r="A7" i="19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6" i="19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10" i="3" l="1"/>
  <c r="A9" i="3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<sst xmlns="http://schemas.openxmlformats.org/spreadsheetml/2006/main" count="489" uniqueCount="204">
  <si>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</si>
  <si>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</si>
  <si>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</si>
  <si>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</si>
  <si>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</si>
  <si>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</si>
  <si>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</si>
  <si>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</si>
  <si>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</si>
  <si>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</si>
  <si>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</si>
  <si>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</si>
  <si>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</si>
  <si>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</si>
  <si>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</si>
  <si>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</si>
  <si>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</si>
  <si>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</si>
  <si>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</si>
  <si>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</si>
  <si>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</si>
  <si>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</si>
  <si>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</si>
  <si>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</si>
  <si>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</si>
  <si>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</si>
  <si>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</si>
  <si>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</si>
  <si>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</si>
  <si>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</si>
  <si>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</si>
  <si>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</si>
  <si>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</si>
  <si>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</si>
  <si>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</si>
  <si>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</si>
  <si>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</si>
  <si>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</si>
  <si>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</si>
  <si>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</si>
  <si>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</si>
  <si>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</si>
  <si>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</si>
  <si>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</si>
  <si>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* This machine will be played twice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</si>
  <si>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</si>
  <si>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</si>
  <si>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</si>
  <si>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</si>
  <si>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</si>
  <si>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</si>
  <si>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</si>
  <si>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</si>
  <si>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</si>
  <si>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</si>
  <si>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</si>
  <si>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</si>
  <si>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</si>
  <si>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</si>
  <si>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</si>
  <si>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</si>
  <si>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</si>
  <si>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</si>
  <si>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</si>
  <si>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</si>
  <si>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</si>
  <si>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</si>
  <si>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</si>
  <si>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</si>
  <si>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</si>
  <si>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David Bryant</t>
  </si>
  <si>
    <t>david@thedenizenhall.com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</si>
  <si>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</si>
  <si>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</si>
  <si>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</si>
  <si>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</si>
  <si>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</si>
  <si>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</si>
  <si>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</si>
  <si>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</si>
  <si>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</si>
  <si>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</si>
  <si>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</si>
  <si>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</si>
  <si>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</si>
  <si>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</si>
  <si>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</si>
  <si>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</si>
  <si>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</si>
  <si>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</si>
  <si>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</si>
  <si>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</si>
  <si>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</si>
  <si>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</si>
  <si>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</si>
  <si>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</si>
  <si>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</si>
  <si>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</si>
  <si>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</si>
  <si>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</si>
  <si>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</si>
  <si>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>Bryant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</si>
  <si>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</si>
  <si>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</si>
  <si>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</si>
  <si>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</si>
  <si>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</si>
  <si>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</si>
  <si>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</si>
  <si>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</si>
  <si>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</si>
  <si>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</si>
  <si>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</si>
  <si>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</si>
  <si>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</si>
  <si>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</si>
  <si>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</si>
  <si>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</si>
  <si>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</si>
  <si>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</si>
  <si>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</si>
  <si>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</si>
  <si>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</si>
  <si>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</si>
  <si>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</si>
  <si>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</si>
  <si>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</si>
  <si>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</si>
  <si>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</si>
  <si>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</si>
  <si>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</si>
  <si>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</si>
  <si>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</si>
  <si>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</si>
  <si>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</si>
  <si>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</si>
  <si>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</si>
  <si>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</si>
  <si>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</si>
  <si>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</si>
  <si>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</si>
  <si>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</si>
  <si>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</si>
  <si>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</si>
  <si>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</si>
  <si>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</si>
  <si>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</si>
  <si>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</si>
  <si>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</si>
  <si>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</si>
  <si>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</si>
  <si>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</si>
  <si>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</si>
  <si>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</si>
  <si>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</si>
  <si>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</si>
  <si>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</si>
  <si>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</si>
  <si>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</si>
  <si>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</si>
  <si>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</si>
  <si>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</si>
  <si>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</si>
  <si>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</si>
  <si>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</si>
  <si>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</si>
  <si>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</si>
  <si>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</si>
  <si>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</si>
  <si>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</si>
  <si>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</si>
  <si>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</si>
  <si>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</si>
  <si>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</si>
  <si>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</si>
  <si>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Fish Tales</t>
  </si>
  <si>
    <t>White Water</t>
  </si>
  <si>
    <t>1*</t>
  </si>
  <si>
    <t>sjenkins@gmail.com</t>
  </si>
  <si>
    <t>Sub Name</t>
  </si>
  <si>
    <t>Hart</t>
  </si>
  <si>
    <t>hartman68@hotmail.com</t>
  </si>
  <si>
    <t>Total</t>
  </si>
  <si>
    <t>BOP 2.0</t>
  </si>
  <si>
    <t>TWD</t>
  </si>
  <si>
    <t xml:space="preserve">Darryl </t>
  </si>
  <si>
    <t>Darryl Hart</t>
  </si>
  <si>
    <t>Terry Deis</t>
  </si>
  <si>
    <t>Jeremy Nelson</t>
  </si>
  <si>
    <t>Jackbot</t>
  </si>
  <si>
    <t>Tie Breaker: KISS</t>
  </si>
  <si>
    <t>DHPL LCS: Event 6 - Playoff</t>
  </si>
  <si>
    <t>HSII</t>
  </si>
  <si>
    <t>Group</t>
  </si>
  <si>
    <t>Getaway</t>
  </si>
  <si>
    <t xml:space="preserve">Getaway </t>
  </si>
  <si>
    <t>Serena LeClercq</t>
  </si>
  <si>
    <t>2016 Die Hard Pinball League - Event #6</t>
  </si>
  <si>
    <t>Event #6: DHPL League Championship Series Check In</t>
  </si>
  <si>
    <t>Grant Thorburn</t>
  </si>
  <si>
    <t>BOP</t>
  </si>
  <si>
    <t>Cole Griffin</t>
  </si>
  <si>
    <t>* Tiebreaker - 24</t>
  </si>
  <si>
    <t>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</si>
</sst>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7" applyNumberFormat="0" applyAlignment="0" applyProtection="0"/>
    <xf numFmtId="0" fontId="18" fillId="11" borderId="8" applyNumberFormat="0" applyAlignment="0" applyProtection="0"/>
    <xf numFmtId="0" fontId="19" fillId="11" borderId="7" applyNumberFormat="0" applyAlignment="0" applyProtection="0"/>
    <xf numFmtId="0" fontId="20" fillId="0" borderId="9" applyNumberFormat="0" applyFill="0" applyAlignment="0" applyProtection="0"/>
    <xf numFmtId="0" fontId="21" fillId="12" borderId="10" applyNumberFormat="0" applyAlignment="0" applyProtection="0"/>
    <xf numFmtId="0" fontId="22" fillId="0" borderId="0" applyNumberFormat="0" applyFill="0" applyBorder="0" applyAlignment="0" applyProtection="0"/>
    <xf numFmtId="0" fontId="9" fillId="13" borderId="11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4" fillId="37" borderId="0" applyNumberFormat="0" applyBorder="0" applyAlignment="0" applyProtection="0"/>
    <xf numFmtId="0" fontId="2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0" fillId="5" borderId="13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29" fillId="38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9" fillId="0" borderId="1" xfId="0" applyFont="1" applyBorder="1"/>
    <xf numFmtId="0" fontId="30" fillId="0" borderId="1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30" fillId="0" borderId="1" xfId="0" applyFont="1" applyFill="1" applyBorder="1"/>
    <xf numFmtId="0" fontId="30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 vertical="center"/>
    </xf>
    <xf numFmtId="0" fontId="32" fillId="0" borderId="1" xfId="43" applyFill="1" applyBorder="1" applyAlignment="1">
      <alignment horizontal="left"/>
    </xf>
    <xf numFmtId="0" fontId="32" fillId="0" borderId="1" xfId="43" applyBorder="1" applyAlignment="1">
      <alignment horizontal="left"/>
    </xf>
    <xf numFmtId="0" fontId="32" fillId="0" borderId="1" xfId="43" applyBorder="1"/>
    <xf numFmtId="0" fontId="0" fillId="0" borderId="3" xfId="0" applyFill="1" applyBorder="1" applyAlignment="1">
      <alignment horizontal="center"/>
    </xf>
    <xf numFmtId="0" fontId="32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3" fillId="0" borderId="1" xfId="0" applyFont="1" applyBorder="1"/>
    <xf numFmtId="0" fontId="1" fillId="0" borderId="0" xfId="0" applyFont="1" applyAlignment="1">
      <alignment horizontal="center"/>
    </xf>
    <xf numFmtId="0" fontId="1" fillId="40" borderId="1" xfId="0" applyFont="1" applyFill="1" applyBorder="1" applyAlignment="1">
      <alignment horizontal="center"/>
    </xf>
    <xf numFmtId="0" fontId="1" fillId="40" borderId="13" xfId="0" applyFont="1" applyFill="1" applyBorder="1" applyAlignment="1">
      <alignment horizontal="center"/>
    </xf>
    <xf numFmtId="164" fontId="0" fillId="0" borderId="1" xfId="42" applyNumberFormat="1" applyFont="1" applyBorder="1"/>
    <xf numFmtId="0" fontId="6" fillId="5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2" borderId="1" xfId="42" applyNumberFormat="1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michael.mccullough@gov.ab.ca" TargetMode="External"/><Relationship Id="rId26" Type="http://schemas.openxmlformats.org/officeDocument/2006/relationships/hyperlink" Target="mailto:ravivian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gmrj7726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david@thedenizenhall.com" TargetMode="External"/><Relationship Id="rId25" Type="http://schemas.openxmlformats.org/officeDocument/2006/relationships/hyperlink" Target="mailto:david.beaton@me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nethusinc@gmail.com" TargetMode="External"/><Relationship Id="rId29" Type="http://schemas.openxmlformats.org/officeDocument/2006/relationships/hyperlink" Target="mailto:sjenkins@g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erin701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dustinyukes@hotmail.com" TargetMode="External"/><Relationship Id="rId28" Type="http://schemas.openxmlformats.org/officeDocument/2006/relationships/hyperlink" Target="mailto:jewpoker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shmole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aeonblack6@gmail.com" TargetMode="External"/><Relationship Id="rId27" Type="http://schemas.openxmlformats.org/officeDocument/2006/relationships/hyperlink" Target="mailto:bstarkey@shaw.ca" TargetMode="External"/><Relationship Id="rId30" Type="http://schemas.openxmlformats.org/officeDocument/2006/relationships/hyperlink" Target="mailto:hartman68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5" workbookViewId="0">
      <selection activeCell="A5" sqref="A5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5.28515625" bestFit="1" customWidth="1"/>
  </cols>
  <sheetData>
    <row r="1" spans="1:6" x14ac:dyDescent="0.25">
      <c r="A1" s="3" t="s">
        <v>198</v>
      </c>
      <c r="B1" s="3"/>
    </row>
    <row r="3" spans="1:6" ht="15.75" x14ac:dyDescent="0.25">
      <c r="A3" s="16" t="s">
        <v>90</v>
      </c>
      <c r="B3" s="16" t="s">
        <v>148</v>
      </c>
      <c r="C3" s="16" t="s">
        <v>47</v>
      </c>
      <c r="D3" s="16" t="s">
        <v>29</v>
      </c>
      <c r="E3" s="21" t="s">
        <v>35</v>
      </c>
      <c r="F3" s="21" t="s">
        <v>179</v>
      </c>
    </row>
    <row r="4" spans="1:6" x14ac:dyDescent="0.25">
      <c r="A4" s="17" t="s">
        <v>92</v>
      </c>
      <c r="B4" s="17" t="s">
        <v>91</v>
      </c>
      <c r="C4" s="55" t="s">
        <v>87</v>
      </c>
      <c r="D4" s="17"/>
      <c r="E4" s="1"/>
      <c r="F4" s="1"/>
    </row>
    <row r="5" spans="1:6" x14ac:dyDescent="0.25">
      <c r="A5" s="17" t="s">
        <v>93</v>
      </c>
      <c r="B5" s="17" t="s">
        <v>94</v>
      </c>
      <c r="C5" s="54" t="s">
        <v>61</v>
      </c>
      <c r="D5" s="17"/>
      <c r="E5" s="17"/>
      <c r="F5" s="1"/>
    </row>
    <row r="6" spans="1:6" x14ac:dyDescent="0.25">
      <c r="A6" s="17" t="s">
        <v>95</v>
      </c>
      <c r="B6" s="17" t="s">
        <v>96</v>
      </c>
      <c r="C6" s="54" t="s">
        <v>62</v>
      </c>
      <c r="D6" s="17"/>
      <c r="E6" s="17"/>
      <c r="F6" s="1"/>
    </row>
    <row r="7" spans="1:6" x14ac:dyDescent="0.25">
      <c r="A7" s="23" t="s">
        <v>97</v>
      </c>
      <c r="B7" s="23" t="s">
        <v>98</v>
      </c>
      <c r="C7" s="55" t="s">
        <v>73</v>
      </c>
      <c r="D7" s="17"/>
      <c r="E7" s="17"/>
      <c r="F7" s="1"/>
    </row>
    <row r="8" spans="1:6" x14ac:dyDescent="0.25">
      <c r="A8" s="17" t="s">
        <v>185</v>
      </c>
      <c r="B8" s="17" t="s">
        <v>180</v>
      </c>
      <c r="C8" s="54" t="s">
        <v>181</v>
      </c>
      <c r="D8" s="17"/>
      <c r="E8" s="17"/>
      <c r="F8" s="1"/>
    </row>
    <row r="9" spans="1:6" x14ac:dyDescent="0.25">
      <c r="A9" s="17" t="s">
        <v>99</v>
      </c>
      <c r="B9" s="17" t="s">
        <v>100</v>
      </c>
      <c r="C9" s="56" t="s">
        <v>83</v>
      </c>
      <c r="D9" s="17"/>
      <c r="E9" s="1"/>
      <c r="F9" s="1"/>
    </row>
    <row r="10" spans="1:6" x14ac:dyDescent="0.25">
      <c r="A10" s="23" t="s">
        <v>99</v>
      </c>
      <c r="B10" s="23" t="s">
        <v>101</v>
      </c>
      <c r="C10" s="54" t="s">
        <v>71</v>
      </c>
      <c r="D10" s="17"/>
      <c r="E10" s="17"/>
      <c r="F10" s="1"/>
    </row>
    <row r="11" spans="1:6" x14ac:dyDescent="0.25">
      <c r="A11" s="17" t="s">
        <v>102</v>
      </c>
      <c r="B11" s="17" t="s">
        <v>103</v>
      </c>
      <c r="C11" s="54" t="s">
        <v>48</v>
      </c>
      <c r="D11" s="17"/>
      <c r="E11" s="17"/>
      <c r="F11" s="1"/>
    </row>
    <row r="12" spans="1:6" x14ac:dyDescent="0.25">
      <c r="A12" s="17" t="s">
        <v>104</v>
      </c>
      <c r="B12" s="17" t="s">
        <v>105</v>
      </c>
      <c r="C12" s="55" t="s">
        <v>76</v>
      </c>
      <c r="D12" s="17"/>
      <c r="E12" s="17"/>
      <c r="F12" s="1"/>
    </row>
    <row r="13" spans="1:6" x14ac:dyDescent="0.25">
      <c r="A13" s="17" t="s">
        <v>106</v>
      </c>
      <c r="B13" s="17" t="s">
        <v>107</v>
      </c>
      <c r="C13" s="55" t="s">
        <v>81</v>
      </c>
      <c r="D13" s="17"/>
      <c r="E13" s="1"/>
      <c r="F13" s="1"/>
    </row>
    <row r="14" spans="1:6" x14ac:dyDescent="0.25">
      <c r="A14" s="23" t="s">
        <v>108</v>
      </c>
      <c r="B14" s="23" t="s">
        <v>109</v>
      </c>
      <c r="C14" s="54" t="s">
        <v>67</v>
      </c>
      <c r="D14" s="17"/>
      <c r="E14" s="17"/>
      <c r="F14" s="1"/>
    </row>
    <row r="15" spans="1:6" x14ac:dyDescent="0.25">
      <c r="A15" s="17" t="s">
        <v>110</v>
      </c>
      <c r="B15" s="17" t="s">
        <v>111</v>
      </c>
      <c r="C15" s="54" t="s">
        <v>59</v>
      </c>
      <c r="D15" s="17"/>
      <c r="E15" s="17"/>
      <c r="F15" s="1" t="s">
        <v>187</v>
      </c>
    </row>
    <row r="16" spans="1:6" x14ac:dyDescent="0.25">
      <c r="A16" s="17" t="s">
        <v>112</v>
      </c>
      <c r="B16" s="17" t="s">
        <v>113</v>
      </c>
      <c r="C16" s="54" t="s">
        <v>51</v>
      </c>
      <c r="D16" s="17"/>
      <c r="E16" s="17"/>
      <c r="F16" s="1"/>
    </row>
    <row r="17" spans="1:6" x14ac:dyDescent="0.25">
      <c r="A17" s="17" t="s">
        <v>114</v>
      </c>
      <c r="B17" s="17" t="s">
        <v>115</v>
      </c>
      <c r="C17" s="55" t="s">
        <v>75</v>
      </c>
      <c r="D17" s="17"/>
      <c r="E17" s="17"/>
      <c r="F17" s="1"/>
    </row>
    <row r="18" spans="1:6" x14ac:dyDescent="0.25">
      <c r="A18" s="17" t="s">
        <v>153</v>
      </c>
      <c r="B18" s="17" t="s">
        <v>154</v>
      </c>
      <c r="C18" s="54" t="s">
        <v>155</v>
      </c>
      <c r="D18" s="17"/>
      <c r="E18" s="17"/>
      <c r="F18" s="1"/>
    </row>
    <row r="19" spans="1:6" x14ac:dyDescent="0.25">
      <c r="A19" s="17" t="s">
        <v>116</v>
      </c>
      <c r="B19" s="17" t="s">
        <v>117</v>
      </c>
      <c r="C19" s="54" t="s">
        <v>54</v>
      </c>
      <c r="D19" s="17"/>
      <c r="E19" s="17"/>
      <c r="F19" s="1"/>
    </row>
    <row r="20" spans="1:6" x14ac:dyDescent="0.25">
      <c r="A20" s="18" t="s">
        <v>118</v>
      </c>
      <c r="B20" s="18" t="s">
        <v>119</v>
      </c>
      <c r="C20" s="58" t="s">
        <v>49</v>
      </c>
      <c r="D20" s="17"/>
      <c r="E20" s="57"/>
      <c r="F20" s="1"/>
    </row>
    <row r="21" spans="1:6" x14ac:dyDescent="0.25">
      <c r="A21" s="17" t="s">
        <v>120</v>
      </c>
      <c r="B21" s="17" t="s">
        <v>121</v>
      </c>
      <c r="C21" s="54" t="s">
        <v>58</v>
      </c>
      <c r="D21" s="17"/>
      <c r="E21" s="17"/>
      <c r="F21" s="1"/>
    </row>
    <row r="22" spans="1:6" x14ac:dyDescent="0.25">
      <c r="A22" s="17" t="s">
        <v>122</v>
      </c>
      <c r="B22" s="17" t="s">
        <v>123</v>
      </c>
      <c r="C22" s="54" t="s">
        <v>60</v>
      </c>
      <c r="D22" s="17"/>
      <c r="E22" s="17"/>
      <c r="F22" s="1"/>
    </row>
    <row r="23" spans="1:6" x14ac:dyDescent="0.25">
      <c r="A23" s="23" t="s">
        <v>124</v>
      </c>
      <c r="B23" s="23" t="s">
        <v>125</v>
      </c>
      <c r="C23" s="54" t="s">
        <v>64</v>
      </c>
      <c r="D23" s="17"/>
      <c r="E23" s="17"/>
      <c r="F23" s="1"/>
    </row>
    <row r="24" spans="1:6" x14ac:dyDescent="0.25">
      <c r="A24" s="17" t="s">
        <v>126</v>
      </c>
      <c r="B24" s="17" t="s">
        <v>127</v>
      </c>
      <c r="C24" s="54" t="s">
        <v>69</v>
      </c>
      <c r="D24" s="17"/>
      <c r="E24" s="17"/>
      <c r="F24" s="1" t="s">
        <v>196</v>
      </c>
    </row>
    <row r="25" spans="1:6" x14ac:dyDescent="0.25">
      <c r="A25" s="23" t="s">
        <v>128</v>
      </c>
      <c r="B25" s="23" t="s">
        <v>129</v>
      </c>
      <c r="C25" s="54" t="s">
        <v>151</v>
      </c>
      <c r="D25" s="17"/>
      <c r="E25" s="17"/>
      <c r="F25" s="1"/>
    </row>
    <row r="26" spans="1:6" x14ac:dyDescent="0.25">
      <c r="A26" s="17" t="s">
        <v>130</v>
      </c>
      <c r="B26" s="17" t="s">
        <v>131</v>
      </c>
      <c r="C26" s="54" t="s">
        <v>52</v>
      </c>
      <c r="D26" s="17"/>
      <c r="E26" s="17"/>
      <c r="F26" s="1"/>
    </row>
    <row r="27" spans="1:6" x14ac:dyDescent="0.25">
      <c r="A27" s="17" t="s">
        <v>132</v>
      </c>
      <c r="B27" s="17" t="s">
        <v>133</v>
      </c>
      <c r="C27" s="54" t="s">
        <v>57</v>
      </c>
      <c r="D27" s="17"/>
      <c r="E27" s="17"/>
      <c r="F27" s="1" t="s">
        <v>188</v>
      </c>
    </row>
    <row r="28" spans="1:6" x14ac:dyDescent="0.25">
      <c r="A28" s="17" t="s">
        <v>134</v>
      </c>
      <c r="B28" s="17" t="s">
        <v>135</v>
      </c>
      <c r="C28" s="55" t="s">
        <v>85</v>
      </c>
      <c r="D28" s="17"/>
      <c r="E28" s="1"/>
      <c r="F28" s="1"/>
    </row>
    <row r="29" spans="1:6" x14ac:dyDescent="0.25">
      <c r="A29" s="17" t="s">
        <v>136</v>
      </c>
      <c r="B29" s="17" t="s">
        <v>137</v>
      </c>
      <c r="C29" s="54" t="s">
        <v>50</v>
      </c>
      <c r="D29" s="17"/>
      <c r="E29" s="17"/>
      <c r="F29" s="1"/>
    </row>
    <row r="30" spans="1:6" x14ac:dyDescent="0.25">
      <c r="A30" s="17" t="s">
        <v>140</v>
      </c>
      <c r="B30" s="17" t="s">
        <v>141</v>
      </c>
      <c r="C30" s="54" t="s">
        <v>53</v>
      </c>
      <c r="D30" s="17"/>
      <c r="E30" s="17"/>
      <c r="F30" s="1"/>
    </row>
    <row r="31" spans="1:6" x14ac:dyDescent="0.25">
      <c r="A31" s="17" t="s">
        <v>138</v>
      </c>
      <c r="B31" s="17" t="s">
        <v>139</v>
      </c>
      <c r="C31" s="56" t="s">
        <v>77</v>
      </c>
      <c r="D31" s="17"/>
      <c r="E31" s="1"/>
      <c r="F31" s="1"/>
    </row>
    <row r="32" spans="1:6" x14ac:dyDescent="0.25">
      <c r="A32" s="17" t="s">
        <v>156</v>
      </c>
      <c r="B32" s="17" t="s">
        <v>157</v>
      </c>
      <c r="C32" s="56" t="s">
        <v>178</v>
      </c>
      <c r="D32" s="17"/>
      <c r="E32" s="1"/>
      <c r="F32" s="1"/>
    </row>
    <row r="33" spans="1:6" x14ac:dyDescent="0.25">
      <c r="A33" s="17" t="s">
        <v>142</v>
      </c>
      <c r="B33" s="17" t="s">
        <v>143</v>
      </c>
      <c r="C33" s="55" t="s">
        <v>79</v>
      </c>
      <c r="D33" s="17"/>
      <c r="E33" s="17"/>
      <c r="F33" s="65"/>
    </row>
    <row r="34" spans="1:6" x14ac:dyDescent="0.25">
      <c r="A34" s="17" t="s">
        <v>144</v>
      </c>
      <c r="B34" s="17" t="s">
        <v>145</v>
      </c>
      <c r="C34" s="54" t="s">
        <v>56</v>
      </c>
      <c r="D34" s="17"/>
      <c r="E34" s="17"/>
      <c r="F34" s="1"/>
    </row>
    <row r="35" spans="1:6" x14ac:dyDescent="0.25">
      <c r="A35" s="17" t="s">
        <v>146</v>
      </c>
      <c r="B35" s="17" t="s">
        <v>147</v>
      </c>
      <c r="C35" s="54" t="s">
        <v>55</v>
      </c>
      <c r="D35" s="17"/>
      <c r="E35" s="17"/>
      <c r="F35" s="1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10" r:id="rId17"/>
    <hyperlink ref="C23" r:id="rId18"/>
    <hyperlink ref="C7" r:id="rId19"/>
    <hyperlink ref="C17" r:id="rId20"/>
    <hyperlink ref="C31" r:id="rId21"/>
    <hyperlink ref="C33" r:id="rId22"/>
    <hyperlink ref="C13" r:id="rId23"/>
    <hyperlink ref="C14" r:id="rId24"/>
    <hyperlink ref="C9" r:id="rId25"/>
    <hyperlink ref="C28" r:id="rId26"/>
    <hyperlink ref="C4" r:id="rId27"/>
    <hyperlink ref="C18" r:id="rId28"/>
    <hyperlink ref="C32" r:id="rId29"/>
    <hyperlink ref="C8" r:id="rId30"/>
  </hyperlinks>
  <pageMargins left="0.2" right="0.2" top="0.75" bottom="0.75" header="0.3" footer="0.3"/>
  <pageSetup orientation="portrait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197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4</v>
      </c>
      <c r="D3" s="36"/>
      <c r="E3" s="2"/>
      <c r="F3" s="2"/>
      <c r="G3" s="26" t="s">
        <v>43</v>
      </c>
      <c r="H3" s="46"/>
      <c r="I3" s="50" t="str">
        <f>Groups!D4</f>
        <v>Fish Tales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0.6" customHeight="1" x14ac:dyDescent="0.35">
      <c r="A8" s="5" t="str">
        <f>Groups!D5</f>
        <v>David Bryant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Groups!D6</f>
        <v>Rick Halisky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Groups!D7</f>
        <v>Winston Tuttle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Groups!D8</f>
        <v>Ian McJannet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" customHeight="1" x14ac:dyDescent="0.35">
      <c r="A16" s="5" t="str">
        <f>A8</f>
        <v>David Bryant</v>
      </c>
      <c r="B16" s="6">
        <v>1</v>
      </c>
      <c r="C16" s="48"/>
      <c r="D16" s="30"/>
      <c r="E16" s="30"/>
      <c r="F16" s="30"/>
      <c r="G16" s="48"/>
      <c r="H16" s="31"/>
      <c r="I16" s="48"/>
      <c r="J16" s="29"/>
    </row>
    <row r="17" spans="1:10" ht="30" customHeight="1" x14ac:dyDescent="0.35">
      <c r="A17" s="13" t="str">
        <f>A9</f>
        <v>Rick Halisky</v>
      </c>
      <c r="B17" s="6">
        <v>2</v>
      </c>
      <c r="C17" s="48"/>
      <c r="D17" s="30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Winston Tuttle</v>
      </c>
      <c r="B18" s="6">
        <v>3</v>
      </c>
      <c r="C18" s="48"/>
      <c r="D18" s="30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Ian McJannet</v>
      </c>
      <c r="B19" s="6">
        <v>4</v>
      </c>
      <c r="C19" s="48"/>
      <c r="D19" s="30"/>
      <c r="E19" s="30"/>
      <c r="F19" s="30"/>
      <c r="G19" s="48"/>
      <c r="H19" s="31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197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5</v>
      </c>
      <c r="D3" s="36"/>
      <c r="E3" s="2"/>
      <c r="F3" s="2"/>
      <c r="G3" s="26" t="s">
        <v>43</v>
      </c>
      <c r="H3" s="46"/>
      <c r="I3" s="50" t="str">
        <f>Groups!E4</f>
        <v>Jackbot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0.6" customHeight="1" x14ac:dyDescent="0.35">
      <c r="A8" s="5" t="str">
        <f>Groups!E5</f>
        <v>Chris Von Skopczynski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Groups!E6</f>
        <v>Michael McCullough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Groups!E7</f>
        <v>Duane Cheremshynski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Groups!E8</f>
        <v>Dale Kemp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" customHeight="1" x14ac:dyDescent="0.35">
      <c r="A16" s="5" t="str">
        <f>A8</f>
        <v>Chris Von Skopczynski</v>
      </c>
      <c r="B16" s="6">
        <v>1</v>
      </c>
      <c r="C16" s="48"/>
      <c r="D16" s="1"/>
      <c r="E16" s="30"/>
      <c r="F16" s="30"/>
      <c r="G16" s="48"/>
      <c r="H16" s="51"/>
      <c r="I16" s="48"/>
      <c r="J16" s="29"/>
    </row>
    <row r="17" spans="1:10" ht="30" customHeight="1" x14ac:dyDescent="0.35">
      <c r="A17" s="13" t="str">
        <f>A9</f>
        <v>Michael McCullough</v>
      </c>
      <c r="B17" s="6">
        <v>2</v>
      </c>
      <c r="C17" s="48"/>
      <c r="D17" s="1"/>
      <c r="E17" s="30"/>
      <c r="F17" s="30"/>
      <c r="G17" s="48"/>
      <c r="H17" s="52"/>
      <c r="I17" s="48"/>
      <c r="J17" s="29"/>
    </row>
    <row r="18" spans="1:10" ht="30" customHeight="1" x14ac:dyDescent="0.35">
      <c r="A18" s="13" t="str">
        <f>A10</f>
        <v>Duane Cheremshynski</v>
      </c>
      <c r="B18" s="6">
        <v>3</v>
      </c>
      <c r="C18" s="48"/>
      <c r="D18" s="1"/>
      <c r="E18" s="30"/>
      <c r="F18" s="30"/>
      <c r="G18" s="48"/>
      <c r="H18" s="52"/>
      <c r="I18" s="48"/>
      <c r="J18" s="29"/>
    </row>
    <row r="19" spans="1:10" ht="30" customHeight="1" x14ac:dyDescent="0.35">
      <c r="A19" s="13" t="str">
        <f>A11</f>
        <v>Dale Kemp</v>
      </c>
      <c r="B19" s="6">
        <v>4</v>
      </c>
      <c r="C19" s="48"/>
      <c r="D19" s="1"/>
      <c r="E19" s="30"/>
      <c r="F19" s="30"/>
      <c r="G19" s="48"/>
      <c r="H19" s="52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197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6</v>
      </c>
      <c r="D3" s="36"/>
      <c r="E3" s="2"/>
      <c r="F3" s="2"/>
      <c r="G3" s="26" t="s">
        <v>43</v>
      </c>
      <c r="H3" s="46"/>
      <c r="I3" s="50" t="str">
        <f>Groups!F4</f>
        <v>BOP 2.0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1.15" customHeight="1" x14ac:dyDescent="0.35">
      <c r="A8" s="5" t="str">
        <f>Groups!F5</f>
        <v>Jason Woods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Groups!F6</f>
        <v>Gary Kelemen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Groups!F7</f>
        <v>Mike Kulba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Groups!F8</f>
        <v>Lauren Wheeler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.6" customHeight="1" x14ac:dyDescent="0.35">
      <c r="A16" s="5" t="str">
        <f>A8</f>
        <v>Jason Woods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Gary Kelemen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Mike Kulba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Lauren Wheeler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197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7</v>
      </c>
      <c r="D3" s="36"/>
      <c r="E3" s="2"/>
      <c r="F3" s="2"/>
      <c r="G3" s="26" t="s">
        <v>43</v>
      </c>
      <c r="H3" s="46"/>
      <c r="I3" s="50" t="str">
        <f>Groups!G4</f>
        <v>White Water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1.15" customHeight="1" x14ac:dyDescent="0.35">
      <c r="A8" s="5" t="str">
        <f>Groups!G5</f>
        <v>Dustin Yukes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Groups!G6</f>
        <v>Tyler Doty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Groups!G7</f>
        <v>Darryl Hart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Groups!G8</f>
        <v>Erin Pampu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.6" customHeight="1" x14ac:dyDescent="0.35">
      <c r="A16" s="5" t="str">
        <f>A8</f>
        <v>Dustin Yukes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Tyler Doty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Darryl Hart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Erin Pampu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5703125" customWidth="1"/>
    <col min="4" max="4" width="6.28515625" customWidth="1"/>
    <col min="5" max="5" width="19.5703125" customWidth="1"/>
    <col min="6" max="6" width="6.28515625" customWidth="1"/>
    <col min="7" max="7" width="19.5703125" customWidth="1"/>
    <col min="8" max="8" width="6.28515625" customWidth="1"/>
    <col min="9" max="9" width="19.42578125" customWidth="1"/>
    <col min="10" max="10" width="6.28515625" customWidth="1"/>
  </cols>
  <sheetData>
    <row r="1" spans="1:10" ht="18.75" x14ac:dyDescent="0.3">
      <c r="A1" s="4" t="s">
        <v>197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8</v>
      </c>
      <c r="D3" s="36"/>
      <c r="E3" s="2"/>
      <c r="F3" s="2"/>
      <c r="G3" s="26" t="s">
        <v>43</v>
      </c>
      <c r="H3" s="46"/>
      <c r="I3" s="50" t="str">
        <f>Groups!H4</f>
        <v>Getaway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1.15" customHeight="1" x14ac:dyDescent="0.35">
      <c r="A8" s="5" t="str">
        <f>Groups!H5</f>
        <v>Robert Vivian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Groups!H6</f>
        <v>David Beaton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Groups!H7</f>
        <v>Brett Starkey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Groups!H8</f>
        <v>Sam Jenkins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.6" customHeight="1" x14ac:dyDescent="0.35">
      <c r="A16" s="5" t="str">
        <f>A8</f>
        <v>Robert Vivian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David Beaton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Brett Starkey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Sam Jenkins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Normal="100" workbookViewId="0">
      <selection activeCell="A34" sqref="A34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customWidth="1" outlineLevel="1"/>
    <col min="17" max="17" width="5.42578125" bestFit="1" customWidth="1"/>
    <col min="18" max="18" width="7" customWidth="1"/>
    <col min="19" max="19" width="6" customWidth="1"/>
  </cols>
  <sheetData>
    <row r="1" spans="1:20" ht="24.6" customHeight="1" x14ac:dyDescent="0.25">
      <c r="A1" s="7" t="s">
        <v>0</v>
      </c>
      <c r="B1" s="7" t="s">
        <v>1</v>
      </c>
      <c r="C1" s="8" t="s">
        <v>160</v>
      </c>
      <c r="D1" s="8" t="s">
        <v>159</v>
      </c>
      <c r="E1" s="8" t="s">
        <v>161</v>
      </c>
      <c r="F1" s="8" t="s">
        <v>162</v>
      </c>
      <c r="G1" s="8" t="s">
        <v>163</v>
      </c>
      <c r="H1" s="8" t="s">
        <v>164</v>
      </c>
      <c r="I1" s="8" t="s">
        <v>165</v>
      </c>
      <c r="J1" s="8" t="s">
        <v>166</v>
      </c>
      <c r="K1" s="8" t="s">
        <v>167</v>
      </c>
      <c r="L1" s="8" t="s">
        <v>168</v>
      </c>
      <c r="M1" s="8" t="s">
        <v>169</v>
      </c>
      <c r="N1" s="8" t="s">
        <v>170</v>
      </c>
      <c r="O1" s="8" t="s">
        <v>171</v>
      </c>
      <c r="P1" s="8" t="s">
        <v>172</v>
      </c>
      <c r="Q1" s="8" t="s">
        <v>31</v>
      </c>
      <c r="R1" s="8" t="s">
        <v>3</v>
      </c>
      <c r="S1" s="8" t="s">
        <v>2</v>
      </c>
      <c r="T1" s="70" t="s">
        <v>193</v>
      </c>
    </row>
    <row r="2" spans="1:20" x14ac:dyDescent="0.25">
      <c r="A2" s="9">
        <v>1</v>
      </c>
      <c r="B2" s="17" t="s">
        <v>8</v>
      </c>
      <c r="C2" s="9">
        <v>70</v>
      </c>
      <c r="D2" s="9">
        <v>65</v>
      </c>
      <c r="E2" s="9">
        <v>70</v>
      </c>
      <c r="F2" s="9">
        <v>65</v>
      </c>
      <c r="G2" s="17">
        <v>70</v>
      </c>
      <c r="H2" s="9">
        <v>70</v>
      </c>
      <c r="I2" s="9"/>
      <c r="J2" s="9"/>
      <c r="K2" s="53"/>
      <c r="L2" s="53"/>
      <c r="M2" s="53"/>
      <c r="N2" s="53"/>
      <c r="O2" s="53"/>
      <c r="P2" s="53"/>
      <c r="Q2" s="11" t="s">
        <v>203</v>
      </c>
      <c r="R2" s="11">
        <f>SUM(C2:P2)</f>
        <v>410</v>
      </c>
      <c r="S2" s="9">
        <v>0</v>
      </c>
      <c r="T2" s="17">
        <v>1</v>
      </c>
    </row>
    <row r="3" spans="1:20" x14ac:dyDescent="0.25">
      <c r="A3" s="9">
        <v>2</v>
      </c>
      <c r="B3" s="17" t="s">
        <v>9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9">
        <v>48</v>
      </c>
      <c r="I3" s="9"/>
      <c r="J3" s="9"/>
      <c r="K3" s="9"/>
      <c r="L3" s="9"/>
      <c r="M3" s="9"/>
      <c r="N3" s="9"/>
      <c r="O3" s="9"/>
      <c r="P3" s="9"/>
      <c r="Q3" s="11" t="s">
        <v>177</v>
      </c>
      <c r="R3" s="11">
        <f>SUM(C3:P3)</f>
        <v>336</v>
      </c>
      <c r="S3" s="9">
        <v>1</v>
      </c>
      <c r="T3" s="17">
        <v>1</v>
      </c>
    </row>
    <row r="4" spans="1:20" x14ac:dyDescent="0.25">
      <c r="A4" s="9">
        <v>3</v>
      </c>
      <c r="B4" s="17" t="s">
        <v>20</v>
      </c>
      <c r="C4" s="9">
        <v>52</v>
      </c>
      <c r="D4" s="9">
        <v>70</v>
      </c>
      <c r="E4" s="9">
        <v>36</v>
      </c>
      <c r="F4" s="9">
        <v>38</v>
      </c>
      <c r="G4" s="9">
        <v>10</v>
      </c>
      <c r="H4" s="9">
        <v>26</v>
      </c>
      <c r="I4" s="9"/>
      <c r="J4" s="9"/>
      <c r="K4" s="9"/>
      <c r="L4" s="9"/>
      <c r="M4" s="9"/>
      <c r="N4" s="9"/>
      <c r="O4" s="9"/>
      <c r="P4" s="9"/>
      <c r="Q4" s="11" t="s">
        <v>177</v>
      </c>
      <c r="R4" s="11">
        <f>SUM(C4:P4)</f>
        <v>232</v>
      </c>
      <c r="S4" s="9">
        <v>1</v>
      </c>
      <c r="T4" s="17">
        <v>1</v>
      </c>
    </row>
    <row r="5" spans="1:20" x14ac:dyDescent="0.25">
      <c r="A5" s="9">
        <v>4</v>
      </c>
      <c r="B5" s="17" t="s">
        <v>21</v>
      </c>
      <c r="C5" s="9">
        <v>48</v>
      </c>
      <c r="D5" s="9">
        <v>58</v>
      </c>
      <c r="E5" s="9">
        <v>42</v>
      </c>
      <c r="F5" s="9">
        <v>36</v>
      </c>
      <c r="G5" s="9">
        <v>58</v>
      </c>
      <c r="H5" s="9">
        <v>65</v>
      </c>
      <c r="I5" s="9"/>
      <c r="J5" s="9"/>
      <c r="K5" s="9"/>
      <c r="L5" s="9"/>
      <c r="M5" s="9"/>
      <c r="N5" s="9"/>
      <c r="O5" s="9"/>
      <c r="P5" s="9"/>
      <c r="Q5" s="11"/>
      <c r="R5" s="11">
        <f>SUM(C5:P5)</f>
        <v>307</v>
      </c>
      <c r="S5" s="9">
        <v>0</v>
      </c>
      <c r="T5" s="17">
        <v>1</v>
      </c>
    </row>
    <row r="6" spans="1:20" x14ac:dyDescent="0.25">
      <c r="A6" s="9">
        <v>5</v>
      </c>
      <c r="B6" s="17" t="s">
        <v>17</v>
      </c>
      <c r="C6" s="9">
        <v>26</v>
      </c>
      <c r="D6" s="9">
        <v>60</v>
      </c>
      <c r="E6" s="9">
        <v>50</v>
      </c>
      <c r="F6" s="9">
        <v>46</v>
      </c>
      <c r="G6" s="9">
        <v>54</v>
      </c>
      <c r="H6" s="9">
        <v>50</v>
      </c>
      <c r="I6" s="9"/>
      <c r="J6" s="9"/>
      <c r="K6" s="9"/>
      <c r="L6" s="9"/>
      <c r="M6" s="9"/>
      <c r="N6" s="9"/>
      <c r="O6" s="9"/>
      <c r="P6" s="9"/>
      <c r="Q6" s="11"/>
      <c r="R6" s="11">
        <f>SUM(C6:P6)</f>
        <v>286</v>
      </c>
      <c r="S6" s="9">
        <v>1</v>
      </c>
      <c r="T6" s="17">
        <v>2</v>
      </c>
    </row>
    <row r="7" spans="1:20" x14ac:dyDescent="0.25">
      <c r="A7" s="9">
        <v>5</v>
      </c>
      <c r="B7" s="17" t="s">
        <v>65</v>
      </c>
      <c r="C7" s="9">
        <v>56</v>
      </c>
      <c r="D7" s="9">
        <v>30</v>
      </c>
      <c r="E7" s="9">
        <v>48</v>
      </c>
      <c r="F7" s="9">
        <v>44</v>
      </c>
      <c r="G7" s="9">
        <v>48</v>
      </c>
      <c r="H7" s="9">
        <v>60</v>
      </c>
      <c r="I7" s="9"/>
      <c r="J7" s="9"/>
      <c r="K7" s="9"/>
      <c r="L7" s="9"/>
      <c r="M7" s="9"/>
      <c r="N7" s="9"/>
      <c r="O7" s="9"/>
      <c r="P7" s="9"/>
      <c r="Q7" s="11"/>
      <c r="R7" s="11">
        <f>SUM(C7:P7)</f>
        <v>286</v>
      </c>
      <c r="S7" s="9">
        <v>0</v>
      </c>
      <c r="T7" s="17">
        <v>2</v>
      </c>
    </row>
    <row r="8" spans="1:20" x14ac:dyDescent="0.25">
      <c r="A8" s="9">
        <v>7</v>
      </c>
      <c r="B8" s="17" t="s">
        <v>13</v>
      </c>
      <c r="C8" s="9">
        <v>65</v>
      </c>
      <c r="D8" s="9">
        <v>32</v>
      </c>
      <c r="E8" s="9">
        <v>58</v>
      </c>
      <c r="F8" s="9">
        <v>26</v>
      </c>
      <c r="G8" s="9">
        <v>60</v>
      </c>
      <c r="H8" s="9">
        <v>34</v>
      </c>
      <c r="I8" s="9"/>
      <c r="J8" s="9"/>
      <c r="K8" s="9"/>
      <c r="L8" s="9"/>
      <c r="M8" s="9"/>
      <c r="N8" s="9"/>
      <c r="O8" s="9"/>
      <c r="P8" s="9"/>
      <c r="Q8" s="11"/>
      <c r="R8" s="11">
        <f>SUM(C8:P8)</f>
        <v>275</v>
      </c>
      <c r="S8" s="9">
        <v>0</v>
      </c>
      <c r="T8" s="17">
        <v>2</v>
      </c>
    </row>
    <row r="9" spans="1:20" x14ac:dyDescent="0.25">
      <c r="A9" s="9">
        <v>8</v>
      </c>
      <c r="B9" s="17" t="s">
        <v>18</v>
      </c>
      <c r="C9" s="9">
        <v>60</v>
      </c>
      <c r="D9" s="9">
        <v>28</v>
      </c>
      <c r="E9" s="9">
        <v>34</v>
      </c>
      <c r="F9" s="9">
        <v>60</v>
      </c>
      <c r="G9" s="9">
        <v>22</v>
      </c>
      <c r="H9" s="9">
        <v>58</v>
      </c>
      <c r="I9" s="9"/>
      <c r="J9" s="9"/>
      <c r="K9" s="9"/>
      <c r="L9" s="9"/>
      <c r="M9" s="9"/>
      <c r="N9" s="9"/>
      <c r="O9" s="9"/>
      <c r="P9" s="9"/>
      <c r="Q9" s="11"/>
      <c r="R9" s="11">
        <f>SUM(C9:P9)</f>
        <v>262</v>
      </c>
      <c r="S9" s="9">
        <v>0</v>
      </c>
      <c r="T9" s="17">
        <v>3</v>
      </c>
    </row>
    <row r="10" spans="1:20" x14ac:dyDescent="0.25">
      <c r="A10" s="9">
        <v>9</v>
      </c>
      <c r="B10" s="17" t="s">
        <v>12</v>
      </c>
      <c r="C10" s="9">
        <v>58</v>
      </c>
      <c r="D10" s="9">
        <v>0</v>
      </c>
      <c r="E10" s="9">
        <v>54</v>
      </c>
      <c r="F10" s="9">
        <v>42</v>
      </c>
      <c r="G10" s="9">
        <v>46</v>
      </c>
      <c r="H10" s="9">
        <v>40</v>
      </c>
      <c r="I10" s="9"/>
      <c r="J10" s="9"/>
      <c r="K10" s="9"/>
      <c r="L10" s="9"/>
      <c r="M10" s="9"/>
      <c r="N10" s="9"/>
      <c r="O10" s="9"/>
      <c r="P10" s="9"/>
      <c r="Q10" s="11"/>
      <c r="R10" s="11">
        <f>SUM(C10:P10)</f>
        <v>240</v>
      </c>
      <c r="S10" s="9">
        <v>0</v>
      </c>
      <c r="T10" s="17">
        <v>3</v>
      </c>
    </row>
    <row r="11" spans="1:20" x14ac:dyDescent="0.25">
      <c r="A11" s="9">
        <v>10</v>
      </c>
      <c r="B11" s="17" t="s">
        <v>16</v>
      </c>
      <c r="C11" s="9">
        <v>24</v>
      </c>
      <c r="D11" s="9">
        <v>50</v>
      </c>
      <c r="E11" s="9">
        <v>32</v>
      </c>
      <c r="F11" s="9">
        <v>54</v>
      </c>
      <c r="G11" s="9">
        <v>56</v>
      </c>
      <c r="H11" s="9">
        <v>18</v>
      </c>
      <c r="I11" s="9"/>
      <c r="J11" s="9"/>
      <c r="K11" s="9"/>
      <c r="L11" s="9"/>
      <c r="M11" s="9"/>
      <c r="N11" s="9"/>
      <c r="O11" s="9"/>
      <c r="P11" s="9"/>
      <c r="Q11" s="11"/>
      <c r="R11" s="11">
        <f>SUM(C11:P11)</f>
        <v>234</v>
      </c>
      <c r="S11" s="9">
        <v>0</v>
      </c>
      <c r="T11" s="17">
        <v>2</v>
      </c>
    </row>
    <row r="12" spans="1:20" x14ac:dyDescent="0.25">
      <c r="A12" s="9">
        <v>11</v>
      </c>
      <c r="B12" s="17" t="s">
        <v>22</v>
      </c>
      <c r="C12" s="9">
        <v>28</v>
      </c>
      <c r="D12" s="9">
        <v>38</v>
      </c>
      <c r="E12" s="9">
        <v>26</v>
      </c>
      <c r="F12" s="9">
        <v>56</v>
      </c>
      <c r="G12" s="9">
        <v>30</v>
      </c>
      <c r="H12" s="9">
        <v>54</v>
      </c>
      <c r="I12" s="9"/>
      <c r="J12" s="9"/>
      <c r="K12" s="9"/>
      <c r="L12" s="9"/>
      <c r="M12" s="9"/>
      <c r="N12" s="9"/>
      <c r="O12" s="9"/>
      <c r="P12" s="9"/>
      <c r="Q12" s="11"/>
      <c r="R12" s="11">
        <f>SUM(C12:P12)</f>
        <v>232</v>
      </c>
      <c r="S12" s="9">
        <v>0</v>
      </c>
      <c r="T12" s="17">
        <v>5</v>
      </c>
    </row>
    <row r="13" spans="1:20" x14ac:dyDescent="0.25">
      <c r="A13" s="9">
        <v>12</v>
      </c>
      <c r="B13" s="17" t="s">
        <v>30</v>
      </c>
      <c r="C13" s="9">
        <v>38</v>
      </c>
      <c r="D13" s="9">
        <v>36</v>
      </c>
      <c r="E13" s="9">
        <v>46</v>
      </c>
      <c r="F13" s="9">
        <v>14</v>
      </c>
      <c r="G13" s="9">
        <v>52</v>
      </c>
      <c r="H13" s="9">
        <v>42</v>
      </c>
      <c r="I13" s="9"/>
      <c r="J13" s="9"/>
      <c r="K13" s="9"/>
      <c r="L13" s="9"/>
      <c r="M13" s="9"/>
      <c r="N13" s="9"/>
      <c r="O13" s="9"/>
      <c r="P13" s="9"/>
      <c r="Q13" s="11"/>
      <c r="R13" s="11">
        <f>SUM(C13:P13)</f>
        <v>228</v>
      </c>
      <c r="S13" s="9">
        <v>0</v>
      </c>
      <c r="T13" s="17">
        <v>4</v>
      </c>
    </row>
    <row r="14" spans="1:20" x14ac:dyDescent="0.25">
      <c r="A14" s="9">
        <v>13</v>
      </c>
      <c r="B14" s="17" t="s">
        <v>70</v>
      </c>
      <c r="C14" s="9">
        <v>32</v>
      </c>
      <c r="D14" s="9">
        <v>42</v>
      </c>
      <c r="E14" s="9">
        <v>40</v>
      </c>
      <c r="F14" s="9">
        <v>34</v>
      </c>
      <c r="G14" s="9">
        <v>65</v>
      </c>
      <c r="H14" s="9">
        <v>14</v>
      </c>
      <c r="I14" s="9"/>
      <c r="J14" s="9"/>
      <c r="K14" s="9"/>
      <c r="L14" s="9"/>
      <c r="M14" s="9"/>
      <c r="N14" s="9"/>
      <c r="O14" s="9"/>
      <c r="P14" s="9"/>
      <c r="Q14" s="11"/>
      <c r="R14" s="11">
        <f>SUM(C14:P14)</f>
        <v>227</v>
      </c>
      <c r="S14" s="9">
        <v>1</v>
      </c>
      <c r="T14" s="17">
        <v>3</v>
      </c>
    </row>
    <row r="15" spans="1:20" x14ac:dyDescent="0.25">
      <c r="A15" s="9">
        <v>14</v>
      </c>
      <c r="B15" s="17" t="s">
        <v>19</v>
      </c>
      <c r="C15" s="9">
        <v>46</v>
      </c>
      <c r="D15" s="9">
        <v>48</v>
      </c>
      <c r="E15" s="9">
        <v>16</v>
      </c>
      <c r="F15" s="9">
        <v>40</v>
      </c>
      <c r="G15" s="9">
        <v>40</v>
      </c>
      <c r="H15" s="9">
        <v>36</v>
      </c>
      <c r="I15" s="9"/>
      <c r="J15" s="9"/>
      <c r="K15" s="9"/>
      <c r="L15" s="9"/>
      <c r="M15" s="9"/>
      <c r="N15" s="9"/>
      <c r="O15" s="9"/>
      <c r="P15" s="9"/>
      <c r="Q15" s="11"/>
      <c r="R15" s="11">
        <f>SUM(C15:P15)</f>
        <v>226</v>
      </c>
      <c r="S15" s="9">
        <v>1</v>
      </c>
      <c r="T15" s="17">
        <v>4</v>
      </c>
    </row>
    <row r="16" spans="1:20" x14ac:dyDescent="0.25">
      <c r="A16" s="9">
        <v>15</v>
      </c>
      <c r="B16" s="17" t="s">
        <v>14</v>
      </c>
      <c r="C16" s="9">
        <v>44</v>
      </c>
      <c r="D16" s="9">
        <v>40</v>
      </c>
      <c r="E16" s="9">
        <v>28</v>
      </c>
      <c r="F16" s="9">
        <v>48</v>
      </c>
      <c r="G16" s="9">
        <v>18</v>
      </c>
      <c r="H16" s="9">
        <v>46</v>
      </c>
      <c r="I16" s="9"/>
      <c r="J16" s="9"/>
      <c r="K16" s="9"/>
      <c r="L16" s="9"/>
      <c r="M16" s="9"/>
      <c r="N16" s="9"/>
      <c r="O16" s="9"/>
      <c r="P16" s="9"/>
      <c r="Q16" s="11"/>
      <c r="R16" s="11">
        <f>SUM(C16:P16)</f>
        <v>224</v>
      </c>
      <c r="S16" s="9">
        <v>1</v>
      </c>
      <c r="T16" s="17">
        <v>4</v>
      </c>
    </row>
    <row r="17" spans="1:20" ht="15.75" thickBot="1" x14ac:dyDescent="0.3">
      <c r="A17" s="62">
        <v>16</v>
      </c>
      <c r="B17" s="63" t="s">
        <v>74</v>
      </c>
      <c r="C17" s="62">
        <v>36</v>
      </c>
      <c r="D17" s="62">
        <v>46</v>
      </c>
      <c r="E17" s="62">
        <v>56</v>
      </c>
      <c r="F17" s="62">
        <v>32</v>
      </c>
      <c r="G17" s="62">
        <v>16</v>
      </c>
      <c r="H17" s="62">
        <v>30</v>
      </c>
      <c r="I17" s="62"/>
      <c r="J17" s="62"/>
      <c r="K17" s="62"/>
      <c r="L17" s="62"/>
      <c r="M17" s="62"/>
      <c r="N17" s="62"/>
      <c r="O17" s="62"/>
      <c r="P17" s="62"/>
      <c r="Q17" s="64"/>
      <c r="R17" s="64">
        <f>SUM(C17:P17)</f>
        <v>216</v>
      </c>
      <c r="S17" s="62">
        <v>0</v>
      </c>
      <c r="T17" s="63">
        <v>4</v>
      </c>
    </row>
    <row r="18" spans="1:20" x14ac:dyDescent="0.25">
      <c r="A18" s="10">
        <v>17</v>
      </c>
      <c r="B18" s="18" t="s">
        <v>11</v>
      </c>
      <c r="C18" s="10">
        <v>22</v>
      </c>
      <c r="D18" s="10">
        <v>26</v>
      </c>
      <c r="E18" s="10">
        <v>22</v>
      </c>
      <c r="F18" s="10">
        <v>52</v>
      </c>
      <c r="G18" s="10">
        <v>34</v>
      </c>
      <c r="H18" s="10">
        <v>52</v>
      </c>
      <c r="I18" s="10"/>
      <c r="J18" s="10"/>
      <c r="K18" s="10"/>
      <c r="L18" s="10"/>
      <c r="M18" s="10"/>
      <c r="N18" s="10"/>
      <c r="O18" s="10"/>
      <c r="P18" s="10"/>
      <c r="Q18" s="12"/>
      <c r="R18" s="12">
        <f>SUM(C18:P18)</f>
        <v>208</v>
      </c>
      <c r="S18" s="10">
        <v>0</v>
      </c>
      <c r="T18" s="18">
        <v>6</v>
      </c>
    </row>
    <row r="19" spans="1:20" x14ac:dyDescent="0.25">
      <c r="A19" s="9">
        <v>18</v>
      </c>
      <c r="B19" s="17" t="s">
        <v>63</v>
      </c>
      <c r="C19" s="9">
        <v>50</v>
      </c>
      <c r="D19" s="9">
        <v>52</v>
      </c>
      <c r="E19" s="9">
        <v>30</v>
      </c>
      <c r="F19" s="9">
        <v>6</v>
      </c>
      <c r="G19" s="9">
        <v>28</v>
      </c>
      <c r="H19" s="9">
        <v>38</v>
      </c>
      <c r="I19" s="9"/>
      <c r="J19" s="9"/>
      <c r="K19" s="9"/>
      <c r="L19" s="9"/>
      <c r="M19" s="9"/>
      <c r="N19" s="9"/>
      <c r="O19" s="9"/>
      <c r="P19" s="9"/>
      <c r="Q19" s="11"/>
      <c r="R19" s="11">
        <f>SUM(C19:P19)</f>
        <v>204</v>
      </c>
      <c r="S19" s="9">
        <v>1</v>
      </c>
      <c r="T19" s="17">
        <v>5</v>
      </c>
    </row>
    <row r="20" spans="1:20" x14ac:dyDescent="0.25">
      <c r="A20" s="9">
        <v>19</v>
      </c>
      <c r="B20" s="17" t="s">
        <v>10</v>
      </c>
      <c r="C20" s="9">
        <v>6</v>
      </c>
      <c r="D20" s="9">
        <v>44</v>
      </c>
      <c r="E20" s="9">
        <v>65</v>
      </c>
      <c r="F20" s="9">
        <v>50</v>
      </c>
      <c r="G20" s="9">
        <v>38</v>
      </c>
      <c r="H20" s="9">
        <v>0</v>
      </c>
      <c r="I20" s="9"/>
      <c r="J20" s="9"/>
      <c r="K20" s="9"/>
      <c r="L20" s="9"/>
      <c r="M20" s="9"/>
      <c r="N20" s="9"/>
      <c r="O20" s="9"/>
      <c r="P20" s="9"/>
      <c r="Q20" s="11"/>
      <c r="R20" s="11">
        <f>SUM(C20:P20)</f>
        <v>203</v>
      </c>
      <c r="S20" s="9">
        <v>0</v>
      </c>
      <c r="T20" s="17">
        <v>3</v>
      </c>
    </row>
    <row r="21" spans="1:20" x14ac:dyDescent="0.25">
      <c r="A21" s="9">
        <v>20</v>
      </c>
      <c r="B21" s="17" t="s">
        <v>72</v>
      </c>
      <c r="C21" s="9">
        <v>34</v>
      </c>
      <c r="D21" s="9">
        <v>34</v>
      </c>
      <c r="E21" s="9">
        <v>44</v>
      </c>
      <c r="F21" s="9">
        <v>20</v>
      </c>
      <c r="G21" s="9">
        <v>32</v>
      </c>
      <c r="H21" s="9">
        <v>32</v>
      </c>
      <c r="I21" s="9"/>
      <c r="J21" s="9"/>
      <c r="K21" s="9"/>
      <c r="L21" s="9"/>
      <c r="M21" s="9"/>
      <c r="N21" s="9"/>
      <c r="O21" s="9"/>
      <c r="P21" s="9"/>
      <c r="Q21" s="11"/>
      <c r="R21" s="11">
        <f>SUM(C21:P21)</f>
        <v>196</v>
      </c>
      <c r="S21" s="9">
        <v>0</v>
      </c>
      <c r="T21" s="17">
        <v>5</v>
      </c>
    </row>
    <row r="22" spans="1:20" x14ac:dyDescent="0.25">
      <c r="A22" s="9">
        <v>21</v>
      </c>
      <c r="B22" s="17" t="s">
        <v>152</v>
      </c>
      <c r="C22" s="9">
        <v>18</v>
      </c>
      <c r="D22" s="9">
        <v>24</v>
      </c>
      <c r="E22" s="9">
        <v>18</v>
      </c>
      <c r="F22" s="9">
        <v>58</v>
      </c>
      <c r="G22" s="9">
        <v>44</v>
      </c>
      <c r="H22" s="9">
        <v>24</v>
      </c>
      <c r="I22" s="9"/>
      <c r="J22" s="9"/>
      <c r="K22" s="9"/>
      <c r="L22" s="9"/>
      <c r="M22" s="9"/>
      <c r="N22" s="9"/>
      <c r="O22" s="9"/>
      <c r="P22" s="9"/>
      <c r="Q22" s="11"/>
      <c r="R22" s="11">
        <f>SUM(C22:P22)</f>
        <v>186</v>
      </c>
      <c r="S22" s="9">
        <v>1</v>
      </c>
      <c r="T22" s="17">
        <v>5</v>
      </c>
    </row>
    <row r="23" spans="1:20" x14ac:dyDescent="0.25">
      <c r="A23" s="9">
        <v>22</v>
      </c>
      <c r="B23" s="17" t="s">
        <v>37</v>
      </c>
      <c r="C23" s="9">
        <v>20</v>
      </c>
      <c r="D23" s="9">
        <v>14</v>
      </c>
      <c r="E23" s="9">
        <v>52</v>
      </c>
      <c r="F23" s="9">
        <v>28</v>
      </c>
      <c r="G23" s="9">
        <v>26</v>
      </c>
      <c r="H23" s="9">
        <v>44</v>
      </c>
      <c r="I23" s="9"/>
      <c r="J23" s="9"/>
      <c r="K23" s="9"/>
      <c r="L23" s="9"/>
      <c r="M23" s="9"/>
      <c r="N23" s="9"/>
      <c r="O23" s="9"/>
      <c r="P23" s="9"/>
      <c r="Q23" s="11"/>
      <c r="R23" s="11">
        <f>SUM(C23:P23)</f>
        <v>184</v>
      </c>
      <c r="S23" s="9">
        <v>1</v>
      </c>
      <c r="T23" s="17">
        <v>6</v>
      </c>
    </row>
    <row r="24" spans="1:20" x14ac:dyDescent="0.25">
      <c r="A24" s="9">
        <v>23</v>
      </c>
      <c r="B24" s="17" t="s">
        <v>68</v>
      </c>
      <c r="C24" s="9">
        <v>30</v>
      </c>
      <c r="D24" s="9">
        <v>56</v>
      </c>
      <c r="E24" s="9">
        <v>14</v>
      </c>
      <c r="F24" s="9">
        <v>22</v>
      </c>
      <c r="G24" s="9">
        <v>12</v>
      </c>
      <c r="H24" s="9">
        <v>28</v>
      </c>
      <c r="I24" s="9"/>
      <c r="J24" s="9"/>
      <c r="K24" s="9"/>
      <c r="L24" s="9"/>
      <c r="M24" s="9"/>
      <c r="N24" s="9"/>
      <c r="O24" s="9"/>
      <c r="P24" s="9"/>
      <c r="Q24" s="11"/>
      <c r="R24" s="11">
        <f>SUM(C24:P24)</f>
        <v>162</v>
      </c>
      <c r="S24" s="9">
        <v>1</v>
      </c>
      <c r="T24" s="17">
        <v>6</v>
      </c>
    </row>
    <row r="25" spans="1:20" x14ac:dyDescent="0.25">
      <c r="A25" s="9">
        <v>24</v>
      </c>
      <c r="B25" s="17" t="s">
        <v>15</v>
      </c>
      <c r="C25" s="9">
        <v>16</v>
      </c>
      <c r="D25" s="9">
        <v>18</v>
      </c>
      <c r="E25" s="9">
        <v>38</v>
      </c>
      <c r="F25" s="9">
        <v>30</v>
      </c>
      <c r="G25" s="9">
        <v>42</v>
      </c>
      <c r="H25" s="9">
        <v>16</v>
      </c>
      <c r="I25" s="9"/>
      <c r="J25" s="9"/>
      <c r="K25" s="9"/>
      <c r="L25" s="9"/>
      <c r="M25" s="9"/>
      <c r="N25" s="9"/>
      <c r="O25" s="9"/>
      <c r="P25" s="9"/>
      <c r="Q25" s="11"/>
      <c r="R25" s="11">
        <f>SUM(C25:P25)</f>
        <v>160</v>
      </c>
      <c r="S25" s="9">
        <v>2</v>
      </c>
      <c r="T25" s="17">
        <v>6</v>
      </c>
    </row>
    <row r="26" spans="1:20" x14ac:dyDescent="0.25">
      <c r="A26" s="9">
        <v>25</v>
      </c>
      <c r="B26" s="17" t="s">
        <v>80</v>
      </c>
      <c r="C26" s="9">
        <v>40</v>
      </c>
      <c r="D26" s="9">
        <v>0</v>
      </c>
      <c r="E26" s="9">
        <v>24</v>
      </c>
      <c r="F26" s="9">
        <v>0</v>
      </c>
      <c r="G26" s="9">
        <v>14</v>
      </c>
      <c r="H26" s="9">
        <v>56</v>
      </c>
      <c r="I26" s="9"/>
      <c r="J26" s="9"/>
      <c r="K26" s="9"/>
      <c r="L26" s="9"/>
      <c r="M26" s="9"/>
      <c r="N26" s="9"/>
      <c r="O26" s="9"/>
      <c r="P26" s="9"/>
      <c r="Q26" s="11"/>
      <c r="R26" s="11">
        <f>SUM(C26:P26)</f>
        <v>134</v>
      </c>
      <c r="S26" s="9">
        <v>0</v>
      </c>
      <c r="T26" s="17">
        <v>7</v>
      </c>
    </row>
    <row r="27" spans="1:20" x14ac:dyDescent="0.25">
      <c r="A27" s="9">
        <v>26</v>
      </c>
      <c r="B27" s="17" t="s">
        <v>78</v>
      </c>
      <c r="C27" s="9">
        <v>42</v>
      </c>
      <c r="D27" s="9">
        <v>10</v>
      </c>
      <c r="E27" s="9">
        <v>10</v>
      </c>
      <c r="F27" s="9">
        <v>18</v>
      </c>
      <c r="G27" s="9">
        <v>36</v>
      </c>
      <c r="H27" s="9">
        <v>0</v>
      </c>
      <c r="I27" s="9"/>
      <c r="J27" s="9"/>
      <c r="K27" s="9"/>
      <c r="L27" s="9"/>
      <c r="M27" s="9"/>
      <c r="N27" s="9"/>
      <c r="O27" s="9"/>
      <c r="P27" s="9"/>
      <c r="Q27" s="11"/>
      <c r="R27" s="11">
        <f>SUM(C27:P27)</f>
        <v>116</v>
      </c>
      <c r="S27" s="9">
        <v>1</v>
      </c>
      <c r="T27" s="17">
        <v>7</v>
      </c>
    </row>
    <row r="28" spans="1:20" x14ac:dyDescent="0.25">
      <c r="A28" s="9">
        <v>27</v>
      </c>
      <c r="B28" s="17" t="s">
        <v>186</v>
      </c>
      <c r="C28" s="9">
        <v>0</v>
      </c>
      <c r="D28" s="9">
        <v>12</v>
      </c>
      <c r="E28" s="9">
        <v>6</v>
      </c>
      <c r="F28" s="9">
        <v>24</v>
      </c>
      <c r="G28" s="9">
        <v>24</v>
      </c>
      <c r="H28" s="9">
        <v>12</v>
      </c>
      <c r="I28" s="9"/>
      <c r="J28" s="9"/>
      <c r="K28" s="9"/>
      <c r="L28" s="9"/>
      <c r="M28" s="9"/>
      <c r="N28" s="9"/>
      <c r="O28" s="9"/>
      <c r="P28" s="9"/>
      <c r="Q28" s="11"/>
      <c r="R28" s="11">
        <f>SUM(C28:P28)</f>
        <v>78</v>
      </c>
      <c r="S28" s="9">
        <v>0</v>
      </c>
      <c r="T28" s="17">
        <v>7</v>
      </c>
    </row>
    <row r="29" spans="1:20" x14ac:dyDescent="0.25">
      <c r="A29" s="9">
        <v>28</v>
      </c>
      <c r="B29" s="17" t="s">
        <v>66</v>
      </c>
      <c r="C29" s="9">
        <v>4</v>
      </c>
      <c r="D29" s="9">
        <v>16</v>
      </c>
      <c r="E29" s="9">
        <v>12</v>
      </c>
      <c r="F29" s="9">
        <v>16</v>
      </c>
      <c r="G29" s="9">
        <v>6</v>
      </c>
      <c r="H29" s="9">
        <v>20</v>
      </c>
      <c r="I29" s="9"/>
      <c r="J29" s="9"/>
      <c r="K29" s="9"/>
      <c r="L29" s="9"/>
      <c r="M29" s="9"/>
      <c r="N29" s="9"/>
      <c r="O29" s="9"/>
      <c r="P29" s="9"/>
      <c r="Q29" s="11"/>
      <c r="R29" s="11">
        <f>SUM(C29:P29)</f>
        <v>74</v>
      </c>
      <c r="S29" s="9">
        <v>0</v>
      </c>
      <c r="T29" s="17">
        <v>7</v>
      </c>
    </row>
    <row r="30" spans="1:20" x14ac:dyDescent="0.25">
      <c r="A30" s="9">
        <v>29</v>
      </c>
      <c r="B30" s="17" t="s">
        <v>84</v>
      </c>
      <c r="C30" s="9">
        <v>10</v>
      </c>
      <c r="D30" s="9">
        <v>20</v>
      </c>
      <c r="E30" s="9">
        <v>4</v>
      </c>
      <c r="F30" s="9">
        <v>10</v>
      </c>
      <c r="G30" s="9">
        <v>8</v>
      </c>
      <c r="H30" s="9">
        <v>8</v>
      </c>
      <c r="I30" s="9"/>
      <c r="J30" s="9"/>
      <c r="K30" s="9"/>
      <c r="L30" s="9"/>
      <c r="M30" s="9"/>
      <c r="N30" s="9"/>
      <c r="O30" s="9"/>
      <c r="P30" s="9"/>
      <c r="Q30" s="11"/>
      <c r="R30" s="11">
        <f>SUM(C30:P30)</f>
        <v>60</v>
      </c>
      <c r="S30" s="9">
        <v>0</v>
      </c>
      <c r="T30" s="17">
        <v>8</v>
      </c>
    </row>
    <row r="31" spans="1:20" x14ac:dyDescent="0.25">
      <c r="A31" s="9">
        <v>29</v>
      </c>
      <c r="B31" s="17" t="s">
        <v>82</v>
      </c>
      <c r="C31" s="9">
        <v>12</v>
      </c>
      <c r="D31" s="9">
        <v>0</v>
      </c>
      <c r="E31" s="9">
        <v>2</v>
      </c>
      <c r="F31" s="9">
        <v>4</v>
      </c>
      <c r="G31" s="9">
        <v>20</v>
      </c>
      <c r="H31" s="9">
        <v>22</v>
      </c>
      <c r="I31" s="9"/>
      <c r="J31" s="9"/>
      <c r="K31" s="9"/>
      <c r="L31" s="9"/>
      <c r="M31" s="9"/>
      <c r="N31" s="9"/>
      <c r="O31" s="9"/>
      <c r="P31" s="9"/>
      <c r="Q31" s="11"/>
      <c r="R31" s="11">
        <f>SUM(C31:P31)</f>
        <v>60</v>
      </c>
      <c r="S31" s="9">
        <v>1</v>
      </c>
      <c r="T31" s="17">
        <v>8</v>
      </c>
    </row>
    <row r="32" spans="1:20" x14ac:dyDescent="0.25">
      <c r="A32" s="9">
        <v>31</v>
      </c>
      <c r="B32" s="17" t="s">
        <v>86</v>
      </c>
      <c r="C32" s="9">
        <v>14</v>
      </c>
      <c r="D32" s="9">
        <v>0</v>
      </c>
      <c r="E32" s="9">
        <v>20</v>
      </c>
      <c r="F32" s="9">
        <v>12</v>
      </c>
      <c r="G32" s="9">
        <v>0</v>
      </c>
      <c r="H32" s="9">
        <v>10</v>
      </c>
      <c r="I32" s="9"/>
      <c r="J32" s="9"/>
      <c r="K32" s="9"/>
      <c r="L32" s="9"/>
      <c r="M32" s="9"/>
      <c r="N32" s="9"/>
      <c r="O32" s="9"/>
      <c r="P32" s="9"/>
      <c r="Q32" s="11"/>
      <c r="R32" s="11">
        <f>SUM(C32:P32)</f>
        <v>56</v>
      </c>
      <c r="S32" s="9">
        <v>0</v>
      </c>
      <c r="T32" s="17">
        <v>8</v>
      </c>
    </row>
    <row r="33" spans="1:20" x14ac:dyDescent="0.25">
      <c r="A33" s="9">
        <v>32</v>
      </c>
      <c r="B33" s="17" t="s">
        <v>173</v>
      </c>
      <c r="C33" s="9">
        <v>8</v>
      </c>
      <c r="D33" s="9">
        <v>22</v>
      </c>
      <c r="E33" s="9">
        <v>8</v>
      </c>
      <c r="F33" s="9">
        <v>8</v>
      </c>
      <c r="G33" s="9">
        <v>4</v>
      </c>
      <c r="H33" s="9">
        <v>0</v>
      </c>
      <c r="I33" s="9"/>
      <c r="J33" s="9"/>
      <c r="K33" s="9"/>
      <c r="L33" s="9"/>
      <c r="M33" s="9"/>
      <c r="N33" s="9"/>
      <c r="O33" s="9"/>
      <c r="P33" s="9"/>
      <c r="Q33" s="11"/>
      <c r="R33" s="11">
        <f>SUM(C33:P33)</f>
        <v>50</v>
      </c>
      <c r="S33" s="9">
        <v>0</v>
      </c>
      <c r="T33" s="17">
        <v>8</v>
      </c>
    </row>
    <row r="34" spans="1:20" x14ac:dyDescent="0.25">
      <c r="A34" s="14"/>
      <c r="B34" s="15"/>
      <c r="C34" s="14"/>
    </row>
    <row r="35" spans="1:20" x14ac:dyDescent="0.25">
      <c r="A35" s="14" t="s">
        <v>46</v>
      </c>
      <c r="B35" s="15"/>
      <c r="C35" s="14"/>
    </row>
    <row r="36" spans="1:20" x14ac:dyDescent="0.25">
      <c r="A36" s="14" t="s">
        <v>174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5"/>
  <sheetViews>
    <sheetView zoomScale="80" zoomScaleNormal="80" workbookViewId="0">
      <selection activeCell="E39" sqref="E39"/>
    </sheetView>
  </sheetViews>
  <sheetFormatPr defaultRowHeight="15" x14ac:dyDescent="0.25"/>
  <cols>
    <col min="1" max="1" width="3" style="44" bestFit="1" customWidth="1"/>
    <col min="2" max="2" width="23.42578125" style="44" bestFit="1" customWidth="1"/>
    <col min="3" max="3" width="11.42578125" style="44" bestFit="1" customWidth="1"/>
    <col min="4" max="4" width="13.42578125" style="44" bestFit="1" customWidth="1"/>
    <col min="5" max="5" width="16.5703125" style="44" bestFit="1" customWidth="1"/>
    <col min="6" max="6" width="6.28515625" style="44" bestFit="1" customWidth="1"/>
    <col min="7" max="7" width="18" style="44" bestFit="1" customWidth="1"/>
    <col min="8" max="8" width="6.28515625" style="44" bestFit="1" customWidth="1"/>
    <col min="9" max="9" width="16.28515625" style="44" bestFit="1" customWidth="1"/>
    <col min="10" max="10" width="6.28515625" style="44" bestFit="1" customWidth="1"/>
    <col min="11" max="11" width="16.28515625" style="44" bestFit="1" customWidth="1"/>
    <col min="12" max="12" width="6.28515625" style="44" bestFit="1" customWidth="1"/>
    <col min="13" max="13" width="16.28515625" style="44" bestFit="1" customWidth="1"/>
    <col min="14" max="14" width="6.28515625" style="44" bestFit="1" customWidth="1"/>
    <col min="15" max="15" width="15.28515625" style="44" bestFit="1" customWidth="1"/>
    <col min="16" max="16" width="6.28515625" style="44" bestFit="1" customWidth="1"/>
    <col min="17" max="17" width="15.28515625" style="44" bestFit="1" customWidth="1"/>
    <col min="18" max="18" width="6.28515625" style="44" bestFit="1" customWidth="1"/>
    <col min="19" max="19" width="16.28515625" style="44" bestFit="1" customWidth="1"/>
    <col min="20" max="20" width="6.28515625" style="44" bestFit="1" customWidth="1"/>
    <col min="21" max="21" width="10.42578125" style="44" bestFit="1" customWidth="1"/>
    <col min="22" max="16384" width="9.140625" style="44"/>
  </cols>
  <sheetData>
    <row r="1" spans="1:21" x14ac:dyDescent="0.25">
      <c r="A1" s="67" t="s">
        <v>6</v>
      </c>
      <c r="B1" s="67" t="s">
        <v>36</v>
      </c>
      <c r="C1" s="67" t="s">
        <v>3</v>
      </c>
      <c r="D1" s="67" t="s">
        <v>38</v>
      </c>
      <c r="E1" s="67">
        <v>24</v>
      </c>
      <c r="F1" s="67" t="s">
        <v>33</v>
      </c>
      <c r="G1" s="67" t="s">
        <v>200</v>
      </c>
      <c r="H1" s="67" t="s">
        <v>33</v>
      </c>
      <c r="I1" s="67" t="s">
        <v>175</v>
      </c>
      <c r="J1" s="67" t="s">
        <v>33</v>
      </c>
      <c r="K1" s="67" t="s">
        <v>194</v>
      </c>
      <c r="L1" s="67" t="s">
        <v>33</v>
      </c>
      <c r="M1" s="67" t="s">
        <v>45</v>
      </c>
      <c r="N1" s="67" t="s">
        <v>33</v>
      </c>
      <c r="O1" s="67" t="s">
        <v>189</v>
      </c>
      <c r="P1" s="67" t="s">
        <v>33</v>
      </c>
      <c r="Q1" s="67" t="s">
        <v>184</v>
      </c>
      <c r="R1" s="67" t="s">
        <v>33</v>
      </c>
      <c r="S1" s="67" t="s">
        <v>176</v>
      </c>
      <c r="T1" s="67" t="s">
        <v>33</v>
      </c>
      <c r="U1" s="68" t="s">
        <v>158</v>
      </c>
    </row>
    <row r="2" spans="1:21" x14ac:dyDescent="0.25">
      <c r="A2" s="17">
        <v>1</v>
      </c>
      <c r="B2" s="1" t="s">
        <v>8</v>
      </c>
      <c r="C2" s="74">
        <f>F2+H2+J2+L2+N2+P2+R2+T2</f>
        <v>737</v>
      </c>
      <c r="D2" s="17">
        <v>70</v>
      </c>
      <c r="E2" s="69">
        <v>93821010</v>
      </c>
      <c r="F2" s="76">
        <v>100</v>
      </c>
      <c r="G2" s="69">
        <v>27019400</v>
      </c>
      <c r="H2" s="76">
        <v>100</v>
      </c>
      <c r="I2" s="69">
        <v>14803550</v>
      </c>
      <c r="J2" s="24">
        <v>55</v>
      </c>
      <c r="K2" s="69">
        <v>76128860</v>
      </c>
      <c r="L2" s="24">
        <v>94</v>
      </c>
      <c r="M2" s="69">
        <v>549219650</v>
      </c>
      <c r="N2" s="76">
        <v>100</v>
      </c>
      <c r="O2" s="69">
        <v>2599003370</v>
      </c>
      <c r="P2" s="76">
        <v>100</v>
      </c>
      <c r="Q2" s="69">
        <v>55680350</v>
      </c>
      <c r="R2" s="24">
        <v>94</v>
      </c>
      <c r="S2" s="69">
        <v>83315660</v>
      </c>
      <c r="T2" s="24">
        <v>94</v>
      </c>
      <c r="U2" s="17">
        <v>10</v>
      </c>
    </row>
    <row r="3" spans="1:21" x14ac:dyDescent="0.25">
      <c r="A3" s="17">
        <v>2</v>
      </c>
      <c r="B3" s="1" t="s">
        <v>21</v>
      </c>
      <c r="C3" s="74">
        <f t="shared" ref="C3:C33" si="0">F3+H3+J3+L3+N3+P3+R3+T3</f>
        <v>605</v>
      </c>
      <c r="D3" s="17">
        <v>65</v>
      </c>
      <c r="E3" s="69">
        <v>18164430</v>
      </c>
      <c r="F3" s="24">
        <v>73</v>
      </c>
      <c r="G3" s="69">
        <v>4362720</v>
      </c>
      <c r="H3" s="24">
        <v>70</v>
      </c>
      <c r="I3" s="69">
        <v>84742930</v>
      </c>
      <c r="J3" s="76">
        <v>100</v>
      </c>
      <c r="K3" s="69">
        <v>40002930</v>
      </c>
      <c r="L3" s="24">
        <v>73</v>
      </c>
      <c r="M3" s="69">
        <v>395540540</v>
      </c>
      <c r="N3" s="24">
        <v>94</v>
      </c>
      <c r="O3" s="69">
        <v>1268753880</v>
      </c>
      <c r="P3" s="24">
        <v>76</v>
      </c>
      <c r="Q3" s="69">
        <v>7172080</v>
      </c>
      <c r="R3" s="24">
        <v>31</v>
      </c>
      <c r="S3" s="69">
        <v>60951560</v>
      </c>
      <c r="T3" s="24">
        <v>88</v>
      </c>
      <c r="U3" s="17">
        <v>7</v>
      </c>
    </row>
    <row r="4" spans="1:21" x14ac:dyDescent="0.25">
      <c r="A4" s="17">
        <v>3</v>
      </c>
      <c r="B4" s="1" t="s">
        <v>65</v>
      </c>
      <c r="C4" s="74">
        <f t="shared" si="0"/>
        <v>533</v>
      </c>
      <c r="D4" s="17">
        <v>60</v>
      </c>
      <c r="E4" s="69">
        <v>5257130</v>
      </c>
      <c r="F4" s="24">
        <v>28</v>
      </c>
      <c r="G4" s="69">
        <v>3905720</v>
      </c>
      <c r="H4" s="24">
        <v>64</v>
      </c>
      <c r="I4" s="69">
        <v>17295300</v>
      </c>
      <c r="J4" s="24">
        <v>64</v>
      </c>
      <c r="K4" s="69">
        <v>58629540</v>
      </c>
      <c r="L4" s="24">
        <v>79</v>
      </c>
      <c r="M4" s="69">
        <v>57348450</v>
      </c>
      <c r="N4" s="24">
        <v>64</v>
      </c>
      <c r="O4" s="69">
        <v>667445980</v>
      </c>
      <c r="P4" s="24">
        <v>52</v>
      </c>
      <c r="Q4" s="69">
        <v>69934560</v>
      </c>
      <c r="R4" s="76">
        <v>100</v>
      </c>
      <c r="S4" s="69">
        <v>55791540</v>
      </c>
      <c r="T4" s="24">
        <v>82</v>
      </c>
      <c r="U4" s="17">
        <v>4</v>
      </c>
    </row>
    <row r="5" spans="1:21" x14ac:dyDescent="0.25">
      <c r="A5" s="17">
        <v>4</v>
      </c>
      <c r="B5" s="1" t="s">
        <v>18</v>
      </c>
      <c r="C5" s="74">
        <f t="shared" si="0"/>
        <v>524</v>
      </c>
      <c r="D5" s="17">
        <v>58</v>
      </c>
      <c r="E5" s="69">
        <v>8773320</v>
      </c>
      <c r="F5" s="24">
        <v>52</v>
      </c>
      <c r="G5" s="69">
        <v>2124680</v>
      </c>
      <c r="H5" s="24">
        <v>34</v>
      </c>
      <c r="I5" s="69">
        <v>34772660</v>
      </c>
      <c r="J5" s="24">
        <v>79</v>
      </c>
      <c r="K5" s="69">
        <v>94192290</v>
      </c>
      <c r="L5" s="24">
        <v>100</v>
      </c>
      <c r="M5" s="69">
        <v>148849010</v>
      </c>
      <c r="N5" s="24">
        <v>88</v>
      </c>
      <c r="O5" s="69">
        <v>555055140</v>
      </c>
      <c r="P5" s="24">
        <v>46</v>
      </c>
      <c r="Q5" s="69">
        <v>24234630</v>
      </c>
      <c r="R5" s="24">
        <v>76</v>
      </c>
      <c r="S5" s="69">
        <v>16895330</v>
      </c>
      <c r="T5" s="24">
        <v>49</v>
      </c>
      <c r="U5" s="17">
        <v>0</v>
      </c>
    </row>
    <row r="6" spans="1:21" x14ac:dyDescent="0.25">
      <c r="A6" s="17">
        <v>5</v>
      </c>
      <c r="B6" s="1" t="s">
        <v>80</v>
      </c>
      <c r="C6" s="74">
        <f t="shared" si="0"/>
        <v>488</v>
      </c>
      <c r="D6" s="17">
        <v>56</v>
      </c>
      <c r="E6" s="69">
        <v>19137360</v>
      </c>
      <c r="F6" s="24">
        <v>76</v>
      </c>
      <c r="G6" s="69">
        <v>3824460</v>
      </c>
      <c r="H6" s="24">
        <v>61</v>
      </c>
      <c r="I6" s="69">
        <v>57631340</v>
      </c>
      <c r="J6" s="24">
        <v>94</v>
      </c>
      <c r="K6" s="69">
        <v>37594120</v>
      </c>
      <c r="L6" s="24">
        <v>70</v>
      </c>
      <c r="M6" s="69">
        <v>66094930</v>
      </c>
      <c r="N6" s="24">
        <v>73</v>
      </c>
      <c r="O6" s="69">
        <v>256804430</v>
      </c>
      <c r="P6" s="24">
        <v>22</v>
      </c>
      <c r="Q6" s="69">
        <v>24016870</v>
      </c>
      <c r="R6" s="24">
        <v>73</v>
      </c>
      <c r="S6" s="69">
        <v>7975770</v>
      </c>
      <c r="T6" s="24">
        <v>19</v>
      </c>
      <c r="U6" s="17"/>
    </row>
    <row r="7" spans="1:21" x14ac:dyDescent="0.25">
      <c r="A7" s="17">
        <v>6</v>
      </c>
      <c r="B7" s="1" t="s">
        <v>22</v>
      </c>
      <c r="C7" s="74">
        <f>F7+H7+J7+L7+N7+P7+R7+T7</f>
        <v>485</v>
      </c>
      <c r="D7" s="17">
        <v>54</v>
      </c>
      <c r="E7" s="69">
        <v>28867440</v>
      </c>
      <c r="F7" s="24">
        <v>82</v>
      </c>
      <c r="G7" s="69">
        <v>2195080</v>
      </c>
      <c r="H7" s="24">
        <v>37</v>
      </c>
      <c r="I7" s="69">
        <v>18109630</v>
      </c>
      <c r="J7" s="24">
        <v>67</v>
      </c>
      <c r="K7" s="69">
        <v>27290280</v>
      </c>
      <c r="L7" s="24">
        <v>58</v>
      </c>
      <c r="M7" s="69">
        <v>13429350</v>
      </c>
      <c r="N7" s="24">
        <v>22</v>
      </c>
      <c r="O7" s="69">
        <v>2199177440</v>
      </c>
      <c r="P7" s="24">
        <v>94</v>
      </c>
      <c r="Q7" s="69">
        <v>12463910</v>
      </c>
      <c r="R7" s="24">
        <v>55</v>
      </c>
      <c r="S7" s="69">
        <v>40671920</v>
      </c>
      <c r="T7" s="24">
        <v>70</v>
      </c>
      <c r="U7" s="17"/>
    </row>
    <row r="8" spans="1:21" x14ac:dyDescent="0.25">
      <c r="A8" s="17">
        <v>7</v>
      </c>
      <c r="B8" s="1" t="s">
        <v>11</v>
      </c>
      <c r="C8" s="74">
        <f t="shared" si="0"/>
        <v>485</v>
      </c>
      <c r="D8" s="17">
        <v>52</v>
      </c>
      <c r="E8" s="69">
        <v>6559670</v>
      </c>
      <c r="F8" s="24">
        <v>40</v>
      </c>
      <c r="G8" s="69">
        <v>3991550</v>
      </c>
      <c r="H8" s="24">
        <v>67</v>
      </c>
      <c r="I8" s="69">
        <v>8827290</v>
      </c>
      <c r="J8" s="24">
        <v>34</v>
      </c>
      <c r="K8" s="69">
        <v>26250730</v>
      </c>
      <c r="L8" s="24">
        <v>55</v>
      </c>
      <c r="M8" s="69">
        <v>62657120</v>
      </c>
      <c r="N8" s="24">
        <v>67</v>
      </c>
      <c r="O8" s="69">
        <v>1052398900</v>
      </c>
      <c r="P8" s="24">
        <v>70</v>
      </c>
      <c r="Q8" s="69">
        <v>24432240</v>
      </c>
      <c r="R8" s="24">
        <v>79</v>
      </c>
      <c r="S8" s="69">
        <v>43215360</v>
      </c>
      <c r="T8" s="24">
        <v>73</v>
      </c>
      <c r="U8" s="17"/>
    </row>
    <row r="9" spans="1:21" x14ac:dyDescent="0.25">
      <c r="A9" s="17">
        <v>8</v>
      </c>
      <c r="B9" s="1" t="s">
        <v>17</v>
      </c>
      <c r="C9" s="74">
        <f t="shared" si="0"/>
        <v>482</v>
      </c>
      <c r="D9" s="17">
        <v>50</v>
      </c>
      <c r="E9" s="69">
        <v>10572800</v>
      </c>
      <c r="F9" s="24">
        <v>58</v>
      </c>
      <c r="G9" s="69">
        <v>4569670</v>
      </c>
      <c r="H9" s="24">
        <v>73</v>
      </c>
      <c r="I9" s="69">
        <v>7987350</v>
      </c>
      <c r="J9" s="24">
        <v>25</v>
      </c>
      <c r="K9" s="69">
        <v>70131980</v>
      </c>
      <c r="L9" s="24">
        <v>85</v>
      </c>
      <c r="M9" s="69">
        <v>36307930</v>
      </c>
      <c r="N9" s="24">
        <v>46</v>
      </c>
      <c r="O9" s="69">
        <v>1131909040</v>
      </c>
      <c r="P9" s="24">
        <v>73</v>
      </c>
      <c r="Q9" s="69">
        <v>4838940</v>
      </c>
      <c r="R9" s="24">
        <v>22</v>
      </c>
      <c r="S9" s="69">
        <v>172292380</v>
      </c>
      <c r="T9" s="76">
        <v>100</v>
      </c>
      <c r="U9" s="17"/>
    </row>
    <row r="10" spans="1:21" x14ac:dyDescent="0.25">
      <c r="A10" s="17">
        <v>9</v>
      </c>
      <c r="B10" s="1" t="s">
        <v>9</v>
      </c>
      <c r="C10" s="74">
        <f t="shared" si="0"/>
        <v>464</v>
      </c>
      <c r="D10" s="17">
        <v>48</v>
      </c>
      <c r="E10" s="69">
        <v>35931790</v>
      </c>
      <c r="F10" s="24">
        <v>88</v>
      </c>
      <c r="G10" s="69">
        <v>13102190</v>
      </c>
      <c r="H10" s="24">
        <v>94</v>
      </c>
      <c r="I10" s="69">
        <v>16299060</v>
      </c>
      <c r="J10" s="24">
        <v>61</v>
      </c>
      <c r="K10" s="69">
        <v>33689560</v>
      </c>
      <c r="L10" s="24">
        <v>67</v>
      </c>
      <c r="M10" s="69">
        <v>19241450</v>
      </c>
      <c r="N10" s="24">
        <v>31</v>
      </c>
      <c r="O10" s="69">
        <v>796659480</v>
      </c>
      <c r="P10" s="24">
        <v>58</v>
      </c>
      <c r="Q10" s="69">
        <v>5995940</v>
      </c>
      <c r="R10" s="24">
        <v>28</v>
      </c>
      <c r="S10" s="69">
        <v>12500220</v>
      </c>
      <c r="T10" s="24">
        <v>37</v>
      </c>
      <c r="U10" s="17"/>
    </row>
    <row r="11" spans="1:21" x14ac:dyDescent="0.25">
      <c r="A11" s="17">
        <v>10</v>
      </c>
      <c r="B11" s="1" t="s">
        <v>14</v>
      </c>
      <c r="C11" s="74">
        <f t="shared" si="0"/>
        <v>464</v>
      </c>
      <c r="D11" s="17">
        <v>46</v>
      </c>
      <c r="E11" s="69">
        <v>16148200</v>
      </c>
      <c r="F11" s="24">
        <v>70</v>
      </c>
      <c r="G11" s="69">
        <v>1499370</v>
      </c>
      <c r="H11" s="24">
        <v>19</v>
      </c>
      <c r="I11" s="69">
        <v>38824590</v>
      </c>
      <c r="J11" s="24">
        <v>82</v>
      </c>
      <c r="K11" s="69">
        <v>28475310</v>
      </c>
      <c r="L11" s="24">
        <v>61</v>
      </c>
      <c r="M11" s="69">
        <v>53241600</v>
      </c>
      <c r="N11" s="24">
        <v>58</v>
      </c>
      <c r="O11" s="69">
        <v>829023560</v>
      </c>
      <c r="P11" s="24">
        <v>64</v>
      </c>
      <c r="Q11" s="69">
        <v>29346280</v>
      </c>
      <c r="R11" s="24">
        <v>85</v>
      </c>
      <c r="S11" s="69">
        <v>8870000</v>
      </c>
      <c r="T11" s="24">
        <v>25</v>
      </c>
      <c r="U11" s="17"/>
    </row>
    <row r="12" spans="1:21" x14ac:dyDescent="0.25">
      <c r="A12" s="17">
        <v>11</v>
      </c>
      <c r="B12" s="1" t="s">
        <v>187</v>
      </c>
      <c r="C12" s="74">
        <f t="shared" si="0"/>
        <v>461</v>
      </c>
      <c r="D12" s="17">
        <v>44</v>
      </c>
      <c r="E12" s="69">
        <v>6448940</v>
      </c>
      <c r="F12" s="24">
        <v>37</v>
      </c>
      <c r="G12" s="69">
        <v>2729810</v>
      </c>
      <c r="H12" s="24">
        <v>49</v>
      </c>
      <c r="I12" s="69">
        <v>14328540</v>
      </c>
      <c r="J12" s="24">
        <v>52</v>
      </c>
      <c r="K12" s="69">
        <v>24141610</v>
      </c>
      <c r="L12" s="24">
        <v>52</v>
      </c>
      <c r="M12" s="69">
        <v>35448460</v>
      </c>
      <c r="N12" s="24">
        <v>43</v>
      </c>
      <c r="O12" s="69">
        <v>1511560650</v>
      </c>
      <c r="P12" s="24">
        <v>85</v>
      </c>
      <c r="Q12" s="69">
        <v>18963300</v>
      </c>
      <c r="R12" s="24">
        <v>67</v>
      </c>
      <c r="S12" s="69">
        <v>45030690</v>
      </c>
      <c r="T12" s="24">
        <v>76</v>
      </c>
      <c r="U12" s="17"/>
    </row>
    <row r="13" spans="1:21" x14ac:dyDescent="0.25">
      <c r="A13" s="17">
        <v>12</v>
      </c>
      <c r="B13" s="1" t="s">
        <v>30</v>
      </c>
      <c r="C13" s="74">
        <f t="shared" si="0"/>
        <v>455</v>
      </c>
      <c r="D13" s="17">
        <v>42</v>
      </c>
      <c r="E13" s="69">
        <v>6637100</v>
      </c>
      <c r="F13" s="24">
        <v>43</v>
      </c>
      <c r="G13" s="69">
        <v>5476510</v>
      </c>
      <c r="H13" s="24">
        <v>82</v>
      </c>
      <c r="I13" s="69">
        <v>8696580</v>
      </c>
      <c r="J13" s="24">
        <v>31</v>
      </c>
      <c r="K13" s="69">
        <v>23869990</v>
      </c>
      <c r="L13" s="24">
        <v>49</v>
      </c>
      <c r="M13" s="69">
        <v>107312880</v>
      </c>
      <c r="N13" s="24">
        <v>85</v>
      </c>
      <c r="O13" s="69">
        <v>701116880</v>
      </c>
      <c r="P13" s="24">
        <v>55</v>
      </c>
      <c r="Q13" s="69">
        <v>10529930</v>
      </c>
      <c r="R13" s="24">
        <v>46</v>
      </c>
      <c r="S13" s="69">
        <v>22020440</v>
      </c>
      <c r="T13" s="24">
        <v>64</v>
      </c>
      <c r="U13" s="17"/>
    </row>
    <row r="14" spans="1:21" x14ac:dyDescent="0.25">
      <c r="A14" s="17">
        <v>13</v>
      </c>
      <c r="B14" s="1" t="s">
        <v>12</v>
      </c>
      <c r="C14" s="74">
        <f t="shared" si="0"/>
        <v>446</v>
      </c>
      <c r="D14" s="17">
        <v>40</v>
      </c>
      <c r="E14" s="69">
        <v>11406690</v>
      </c>
      <c r="F14" s="24">
        <v>64</v>
      </c>
      <c r="G14" s="69">
        <v>1428560</v>
      </c>
      <c r="H14" s="24">
        <v>16</v>
      </c>
      <c r="I14" s="69">
        <v>57074340</v>
      </c>
      <c r="J14" s="24">
        <v>88</v>
      </c>
      <c r="K14" s="69">
        <v>59841510</v>
      </c>
      <c r="L14" s="24">
        <v>82</v>
      </c>
      <c r="M14" s="69">
        <v>22287950</v>
      </c>
      <c r="N14" s="24">
        <v>37</v>
      </c>
      <c r="O14" s="69">
        <v>381547180</v>
      </c>
      <c r="P14" s="24">
        <v>40</v>
      </c>
      <c r="Q14" s="69">
        <v>15822820</v>
      </c>
      <c r="R14" s="24">
        <v>61</v>
      </c>
      <c r="S14" s="69">
        <v>18935770</v>
      </c>
      <c r="T14" s="24">
        <v>58</v>
      </c>
      <c r="U14" s="17"/>
    </row>
    <row r="15" spans="1:21" x14ac:dyDescent="0.25">
      <c r="A15" s="17">
        <v>14</v>
      </c>
      <c r="B15" s="1" t="s">
        <v>63</v>
      </c>
      <c r="C15" s="74">
        <f>F15+H15+J15+L15+N15+P15+R15+T15</f>
        <v>446</v>
      </c>
      <c r="D15" s="17">
        <v>38</v>
      </c>
      <c r="E15" s="69">
        <v>11042700</v>
      </c>
      <c r="F15" s="24">
        <v>61</v>
      </c>
      <c r="G15" s="69">
        <v>4609030</v>
      </c>
      <c r="H15" s="24">
        <v>76</v>
      </c>
      <c r="I15" s="69">
        <v>30794950</v>
      </c>
      <c r="J15" s="24">
        <v>73</v>
      </c>
      <c r="K15" s="69">
        <v>20233710</v>
      </c>
      <c r="L15" s="24">
        <v>43</v>
      </c>
      <c r="M15" s="69">
        <v>63114980</v>
      </c>
      <c r="N15" s="24">
        <v>70</v>
      </c>
      <c r="O15" s="69">
        <v>300882010</v>
      </c>
      <c r="P15" s="24">
        <v>28</v>
      </c>
      <c r="Q15" s="69">
        <v>3901170</v>
      </c>
      <c r="R15" s="24">
        <v>16</v>
      </c>
      <c r="S15" s="69">
        <v>53882890</v>
      </c>
      <c r="T15" s="24">
        <v>79</v>
      </c>
      <c r="U15" s="17"/>
    </row>
    <row r="16" spans="1:21" x14ac:dyDescent="0.25">
      <c r="A16" s="17">
        <v>15</v>
      </c>
      <c r="B16" s="1" t="s">
        <v>188</v>
      </c>
      <c r="C16" s="74">
        <f t="shared" si="0"/>
        <v>428</v>
      </c>
      <c r="D16" s="17">
        <v>36</v>
      </c>
      <c r="E16" s="69">
        <v>12272400</v>
      </c>
      <c r="F16" s="24">
        <v>67</v>
      </c>
      <c r="G16" s="69">
        <v>2946170</v>
      </c>
      <c r="H16" s="24">
        <v>52</v>
      </c>
      <c r="I16" s="69">
        <v>31166860</v>
      </c>
      <c r="J16" s="24">
        <v>76</v>
      </c>
      <c r="K16" s="69">
        <v>32753250</v>
      </c>
      <c r="L16" s="24">
        <v>64</v>
      </c>
      <c r="M16" s="69">
        <v>46212000</v>
      </c>
      <c r="N16" s="24">
        <v>52</v>
      </c>
      <c r="O16" s="69">
        <v>253266200</v>
      </c>
      <c r="P16" s="24">
        <v>19</v>
      </c>
      <c r="Q16" s="69">
        <v>3849110</v>
      </c>
      <c r="R16" s="24">
        <v>13</v>
      </c>
      <c r="S16" s="69">
        <v>59207690</v>
      </c>
      <c r="T16" s="24">
        <v>85</v>
      </c>
      <c r="U16" s="17"/>
    </row>
    <row r="17" spans="1:21" x14ac:dyDescent="0.25">
      <c r="A17" s="17">
        <v>16</v>
      </c>
      <c r="B17" s="1" t="s">
        <v>13</v>
      </c>
      <c r="C17" s="74">
        <f t="shared" si="0"/>
        <v>419</v>
      </c>
      <c r="D17" s="17">
        <v>34</v>
      </c>
      <c r="E17" s="69">
        <v>5019850</v>
      </c>
      <c r="F17" s="24">
        <v>25</v>
      </c>
      <c r="G17" s="69">
        <v>6241440</v>
      </c>
      <c r="H17" s="24">
        <v>88</v>
      </c>
      <c r="I17" s="69">
        <v>10246770</v>
      </c>
      <c r="J17" s="24">
        <v>40</v>
      </c>
      <c r="K17" s="69">
        <v>48876100</v>
      </c>
      <c r="L17" s="24">
        <v>76</v>
      </c>
      <c r="M17" s="69">
        <v>23457790</v>
      </c>
      <c r="N17" s="24">
        <v>40</v>
      </c>
      <c r="O17" s="69">
        <v>243841410</v>
      </c>
      <c r="P17" s="24">
        <v>16</v>
      </c>
      <c r="Q17" s="69">
        <v>29759000</v>
      </c>
      <c r="R17" s="24">
        <v>88</v>
      </c>
      <c r="S17" s="69">
        <v>15440620</v>
      </c>
      <c r="T17" s="24">
        <v>46</v>
      </c>
      <c r="U17" s="17"/>
    </row>
    <row r="18" spans="1:21" x14ac:dyDescent="0.25">
      <c r="A18" s="17">
        <v>17</v>
      </c>
      <c r="B18" s="1" t="s">
        <v>72</v>
      </c>
      <c r="C18" s="74">
        <f t="shared" si="0"/>
        <v>401</v>
      </c>
      <c r="D18" s="17">
        <v>32</v>
      </c>
      <c r="E18" s="69">
        <v>42827400</v>
      </c>
      <c r="F18" s="24">
        <v>94</v>
      </c>
      <c r="G18" s="69">
        <v>6162040</v>
      </c>
      <c r="H18" s="24">
        <v>85</v>
      </c>
      <c r="I18" s="69">
        <v>6784060</v>
      </c>
      <c r="J18" s="24">
        <v>19</v>
      </c>
      <c r="K18" s="69">
        <v>18492240</v>
      </c>
      <c r="L18" s="24">
        <v>37</v>
      </c>
      <c r="M18" s="69">
        <v>48860640</v>
      </c>
      <c r="N18" s="24">
        <v>55</v>
      </c>
      <c r="O18" s="69">
        <v>352547180</v>
      </c>
      <c r="P18" s="24">
        <v>37</v>
      </c>
      <c r="Q18" s="69">
        <v>4342110</v>
      </c>
      <c r="R18" s="24">
        <v>19</v>
      </c>
      <c r="S18" s="69">
        <v>17751320</v>
      </c>
      <c r="T18" s="24">
        <v>55</v>
      </c>
      <c r="U18" s="17"/>
    </row>
    <row r="19" spans="1:21" x14ac:dyDescent="0.25">
      <c r="A19" s="17">
        <v>18</v>
      </c>
      <c r="B19" s="1" t="s">
        <v>74</v>
      </c>
      <c r="C19" s="74">
        <f t="shared" si="0"/>
        <v>398</v>
      </c>
      <c r="D19" s="17">
        <v>30</v>
      </c>
      <c r="E19" s="69">
        <v>29973790</v>
      </c>
      <c r="F19" s="24">
        <v>85</v>
      </c>
      <c r="G19" s="69">
        <v>2248430</v>
      </c>
      <c r="H19" s="24">
        <v>43</v>
      </c>
      <c r="I19" s="69">
        <v>47496640</v>
      </c>
      <c r="J19" s="24">
        <v>85</v>
      </c>
      <c r="K19" s="69">
        <v>17237800</v>
      </c>
      <c r="L19" s="24">
        <v>28</v>
      </c>
      <c r="M19" s="69">
        <v>13259600</v>
      </c>
      <c r="N19" s="24">
        <v>19</v>
      </c>
      <c r="O19" s="69">
        <v>1482695460</v>
      </c>
      <c r="P19" s="24">
        <v>82</v>
      </c>
      <c r="Q19" s="69">
        <v>8475770</v>
      </c>
      <c r="R19" s="24">
        <v>40</v>
      </c>
      <c r="S19" s="69">
        <v>7160110</v>
      </c>
      <c r="T19" s="24">
        <v>16</v>
      </c>
      <c r="U19" s="17"/>
    </row>
    <row r="20" spans="1:21" x14ac:dyDescent="0.25">
      <c r="A20" s="17">
        <v>19</v>
      </c>
      <c r="B20" s="1" t="s">
        <v>196</v>
      </c>
      <c r="C20" s="74">
        <f t="shared" si="0"/>
        <v>389</v>
      </c>
      <c r="D20" s="17">
        <v>28</v>
      </c>
      <c r="E20" s="69">
        <v>6046970</v>
      </c>
      <c r="F20" s="24">
        <v>31</v>
      </c>
      <c r="G20" s="69">
        <v>1417470</v>
      </c>
      <c r="H20" s="24">
        <v>13</v>
      </c>
      <c r="I20" s="69">
        <v>7002460</v>
      </c>
      <c r="J20" s="24">
        <v>22</v>
      </c>
      <c r="K20" s="69">
        <v>4821660</v>
      </c>
      <c r="L20" s="24">
        <v>10</v>
      </c>
      <c r="M20" s="69">
        <v>66250000</v>
      </c>
      <c r="N20" s="24">
        <v>76</v>
      </c>
      <c r="O20" s="69">
        <v>1956211400</v>
      </c>
      <c r="P20" s="24">
        <v>88</v>
      </c>
      <c r="Q20" s="69">
        <v>27659970</v>
      </c>
      <c r="R20" s="24">
        <v>82</v>
      </c>
      <c r="S20" s="69">
        <v>22212560</v>
      </c>
      <c r="T20" s="24">
        <v>67</v>
      </c>
      <c r="U20" s="17"/>
    </row>
    <row r="21" spans="1:21" x14ac:dyDescent="0.25">
      <c r="A21" s="17">
        <v>20</v>
      </c>
      <c r="B21" s="1" t="s">
        <v>20</v>
      </c>
      <c r="C21" s="74">
        <f t="shared" si="0"/>
        <v>386</v>
      </c>
      <c r="D21" s="17">
        <v>26</v>
      </c>
      <c r="E21" s="69">
        <v>19447560</v>
      </c>
      <c r="F21" s="24">
        <v>79</v>
      </c>
      <c r="G21" s="69">
        <v>5081980</v>
      </c>
      <c r="H21" s="24">
        <v>79</v>
      </c>
      <c r="I21" s="69">
        <v>15015930</v>
      </c>
      <c r="J21" s="24">
        <v>58</v>
      </c>
      <c r="K21" s="69">
        <v>19137880</v>
      </c>
      <c r="L21" s="24">
        <v>40</v>
      </c>
      <c r="M21" s="69">
        <v>13205640</v>
      </c>
      <c r="N21" s="24">
        <v>16</v>
      </c>
      <c r="O21" s="69">
        <v>634400020</v>
      </c>
      <c r="P21" s="24">
        <v>49</v>
      </c>
      <c r="Q21" s="69">
        <v>12167100</v>
      </c>
      <c r="R21" s="24">
        <v>52</v>
      </c>
      <c r="S21" s="69">
        <v>4900330</v>
      </c>
      <c r="T21" s="24">
        <v>13</v>
      </c>
      <c r="U21" s="17"/>
    </row>
    <row r="22" spans="1:21" x14ac:dyDescent="0.25">
      <c r="A22" s="17">
        <v>21</v>
      </c>
      <c r="B22" s="1" t="s">
        <v>199</v>
      </c>
      <c r="C22" s="74">
        <f t="shared" si="0"/>
        <v>353</v>
      </c>
      <c r="D22" s="17">
        <v>24</v>
      </c>
      <c r="E22" s="69">
        <v>9916070</v>
      </c>
      <c r="F22" s="24">
        <v>55</v>
      </c>
      <c r="G22" s="69">
        <v>2239340</v>
      </c>
      <c r="H22" s="24">
        <v>40</v>
      </c>
      <c r="I22" s="69">
        <v>8458190</v>
      </c>
      <c r="J22" s="24">
        <v>28</v>
      </c>
      <c r="K22" s="69">
        <v>16702950</v>
      </c>
      <c r="L22" s="24">
        <v>22</v>
      </c>
      <c r="M22" s="69">
        <v>78598240</v>
      </c>
      <c r="N22" s="24">
        <v>82</v>
      </c>
      <c r="O22" s="69">
        <v>824720240</v>
      </c>
      <c r="P22" s="24">
        <v>61</v>
      </c>
      <c r="Q22" s="69">
        <v>8840290</v>
      </c>
      <c r="R22" s="24">
        <v>43</v>
      </c>
      <c r="S22" s="69">
        <v>8100110</v>
      </c>
      <c r="T22" s="24">
        <v>22</v>
      </c>
      <c r="U22" s="17"/>
    </row>
    <row r="23" spans="1:21" x14ac:dyDescent="0.25">
      <c r="A23" s="17">
        <v>22</v>
      </c>
      <c r="B23" s="1" t="s">
        <v>82</v>
      </c>
      <c r="C23" s="74">
        <f>F23+H23+J23+L23+N23+P23+R23+T23</f>
        <v>332</v>
      </c>
      <c r="D23" s="17">
        <v>22</v>
      </c>
      <c r="E23" s="69">
        <v>6215550</v>
      </c>
      <c r="F23" s="24">
        <v>34</v>
      </c>
      <c r="G23" s="69">
        <v>2069840</v>
      </c>
      <c r="H23" s="24">
        <v>31</v>
      </c>
      <c r="I23" s="69">
        <v>26299250</v>
      </c>
      <c r="J23" s="24">
        <v>70</v>
      </c>
      <c r="K23" s="69">
        <v>17233810</v>
      </c>
      <c r="L23" s="24">
        <v>25</v>
      </c>
      <c r="M23" s="69">
        <v>14318810</v>
      </c>
      <c r="N23" s="24">
        <v>25</v>
      </c>
      <c r="O23" s="69">
        <v>452406770</v>
      </c>
      <c r="P23" s="24">
        <v>43</v>
      </c>
      <c r="Q23" s="69">
        <v>19707880</v>
      </c>
      <c r="R23" s="24">
        <v>70</v>
      </c>
      <c r="S23" s="69">
        <v>12365460</v>
      </c>
      <c r="T23" s="24">
        <v>34</v>
      </c>
      <c r="U23" s="17"/>
    </row>
    <row r="24" spans="1:21" x14ac:dyDescent="0.25">
      <c r="A24" s="17">
        <v>23</v>
      </c>
      <c r="B24" s="1" t="s">
        <v>66</v>
      </c>
      <c r="C24" s="74">
        <f t="shared" si="0"/>
        <v>332</v>
      </c>
      <c r="D24" s="17">
        <v>20</v>
      </c>
      <c r="E24" s="69">
        <v>4177360</v>
      </c>
      <c r="F24" s="24">
        <v>22</v>
      </c>
      <c r="G24" s="69">
        <v>3180340</v>
      </c>
      <c r="H24" s="24">
        <v>55</v>
      </c>
      <c r="I24" s="69">
        <v>11717870</v>
      </c>
      <c r="J24" s="24">
        <v>49</v>
      </c>
      <c r="K24" s="69">
        <v>14478020</v>
      </c>
      <c r="L24" s="24">
        <v>19</v>
      </c>
      <c r="M24" s="69">
        <v>15713550</v>
      </c>
      <c r="N24" s="24">
        <v>28</v>
      </c>
      <c r="O24" s="69">
        <v>843332520</v>
      </c>
      <c r="P24" s="24">
        <v>67</v>
      </c>
      <c r="Q24" s="69">
        <v>11483920</v>
      </c>
      <c r="R24" s="24">
        <v>49</v>
      </c>
      <c r="S24" s="69">
        <v>15010660</v>
      </c>
      <c r="T24" s="24">
        <v>43</v>
      </c>
      <c r="U24" s="17"/>
    </row>
    <row r="25" spans="1:21" x14ac:dyDescent="0.25">
      <c r="A25" s="17">
        <v>24</v>
      </c>
      <c r="B25" s="1" t="s">
        <v>16</v>
      </c>
      <c r="C25" s="74">
        <f t="shared" si="0"/>
        <v>329</v>
      </c>
      <c r="D25" s="17">
        <v>18</v>
      </c>
      <c r="E25" s="69">
        <v>3228770</v>
      </c>
      <c r="F25" s="24">
        <v>16</v>
      </c>
      <c r="G25" s="69">
        <v>3316600</v>
      </c>
      <c r="H25" s="24">
        <v>58</v>
      </c>
      <c r="I25" s="69">
        <v>10028660</v>
      </c>
      <c r="J25" s="24">
        <v>37</v>
      </c>
      <c r="K25" s="69">
        <v>73944190</v>
      </c>
      <c r="L25" s="24">
        <v>88</v>
      </c>
      <c r="M25" s="69">
        <v>7444940</v>
      </c>
      <c r="N25" s="24">
        <v>10</v>
      </c>
      <c r="O25" s="69">
        <v>351881960</v>
      </c>
      <c r="P25" s="24">
        <v>34</v>
      </c>
      <c r="Q25" s="69">
        <v>12755810</v>
      </c>
      <c r="R25" s="24">
        <v>58</v>
      </c>
      <c r="S25" s="69">
        <v>9586100</v>
      </c>
      <c r="T25" s="24">
        <v>28</v>
      </c>
      <c r="U25" s="17"/>
    </row>
    <row r="26" spans="1:21" x14ac:dyDescent="0.25">
      <c r="A26" s="17">
        <v>25</v>
      </c>
      <c r="B26" s="1" t="s">
        <v>15</v>
      </c>
      <c r="C26" s="74">
        <f t="shared" si="0"/>
        <v>323</v>
      </c>
      <c r="D26" s="17">
        <v>16</v>
      </c>
      <c r="E26" s="69">
        <v>2769950</v>
      </c>
      <c r="F26" s="24">
        <v>13</v>
      </c>
      <c r="G26" s="69">
        <v>2454590</v>
      </c>
      <c r="H26" s="24">
        <v>46</v>
      </c>
      <c r="I26" s="69">
        <v>10270660</v>
      </c>
      <c r="J26" s="24">
        <v>43</v>
      </c>
      <c r="K26" s="69">
        <v>17830980</v>
      </c>
      <c r="L26" s="24">
        <v>31</v>
      </c>
      <c r="M26" s="69">
        <v>74702880</v>
      </c>
      <c r="N26" s="24">
        <v>79</v>
      </c>
      <c r="O26" s="69">
        <v>228895450</v>
      </c>
      <c r="P26" s="24">
        <v>13</v>
      </c>
      <c r="Q26" s="69">
        <v>7921190</v>
      </c>
      <c r="R26" s="24">
        <v>37</v>
      </c>
      <c r="S26" s="69">
        <v>20910440</v>
      </c>
      <c r="T26" s="24">
        <v>61</v>
      </c>
      <c r="U26" s="17"/>
    </row>
    <row r="27" spans="1:21" x14ac:dyDescent="0.25">
      <c r="A27" s="17">
        <v>26</v>
      </c>
      <c r="B27" s="1" t="s">
        <v>201</v>
      </c>
      <c r="C27" s="74">
        <f t="shared" si="0"/>
        <v>273</v>
      </c>
      <c r="D27" s="17">
        <v>14</v>
      </c>
      <c r="E27" s="69">
        <v>0</v>
      </c>
      <c r="F27" s="24">
        <v>0</v>
      </c>
      <c r="G27" s="69">
        <v>1649610</v>
      </c>
      <c r="H27" s="24">
        <v>25</v>
      </c>
      <c r="I27" s="69">
        <v>0</v>
      </c>
      <c r="J27" s="24">
        <v>0</v>
      </c>
      <c r="K27" s="69">
        <v>18108470</v>
      </c>
      <c r="L27" s="24">
        <v>34</v>
      </c>
      <c r="M27" s="69">
        <v>38937920</v>
      </c>
      <c r="N27" s="24">
        <v>49</v>
      </c>
      <c r="O27" s="69">
        <v>1376070750</v>
      </c>
      <c r="P27" s="24">
        <v>79</v>
      </c>
      <c r="Q27" s="69">
        <v>7299780</v>
      </c>
      <c r="R27" s="24">
        <v>34</v>
      </c>
      <c r="S27" s="69">
        <v>17345340</v>
      </c>
      <c r="T27" s="24">
        <v>52</v>
      </c>
      <c r="U27" s="17"/>
    </row>
    <row r="28" spans="1:21" x14ac:dyDescent="0.25">
      <c r="A28" s="17">
        <v>27</v>
      </c>
      <c r="B28" s="1" t="s">
        <v>186</v>
      </c>
      <c r="C28" s="74">
        <f t="shared" si="0"/>
        <v>233</v>
      </c>
      <c r="D28" s="17">
        <v>12</v>
      </c>
      <c r="E28" s="69">
        <v>7598380</v>
      </c>
      <c r="F28" s="24">
        <v>46</v>
      </c>
      <c r="G28" s="69">
        <v>1632700</v>
      </c>
      <c r="H28" s="24">
        <v>22</v>
      </c>
      <c r="I28" s="69">
        <v>10325850</v>
      </c>
      <c r="J28" s="24">
        <v>46</v>
      </c>
      <c r="K28" s="69">
        <v>5669040</v>
      </c>
      <c r="L28" s="24">
        <v>13</v>
      </c>
      <c r="M28" s="69">
        <v>19920640</v>
      </c>
      <c r="N28" s="24">
        <v>34</v>
      </c>
      <c r="O28" s="69">
        <v>315165130</v>
      </c>
      <c r="P28" s="24">
        <v>31</v>
      </c>
      <c r="Q28" s="69">
        <v>3755960</v>
      </c>
      <c r="R28" s="24">
        <v>10</v>
      </c>
      <c r="S28" s="69">
        <v>12355880</v>
      </c>
      <c r="T28" s="24">
        <v>31</v>
      </c>
      <c r="U28" s="17"/>
    </row>
    <row r="29" spans="1:21" x14ac:dyDescent="0.25">
      <c r="A29" s="17">
        <v>28</v>
      </c>
      <c r="B29" s="1" t="s">
        <v>86</v>
      </c>
      <c r="C29" s="74">
        <f t="shared" si="0"/>
        <v>227</v>
      </c>
      <c r="D29" s="17">
        <v>10</v>
      </c>
      <c r="E29" s="69">
        <v>3393260</v>
      </c>
      <c r="F29" s="24">
        <v>19</v>
      </c>
      <c r="G29" s="69">
        <v>1969440</v>
      </c>
      <c r="H29" s="24">
        <v>28</v>
      </c>
      <c r="I29" s="69">
        <v>2487780</v>
      </c>
      <c r="J29" s="24">
        <v>13</v>
      </c>
      <c r="K29" s="69">
        <v>22020930</v>
      </c>
      <c r="L29" s="24">
        <v>46</v>
      </c>
      <c r="M29" s="69">
        <v>55069180</v>
      </c>
      <c r="N29" s="24">
        <v>61</v>
      </c>
      <c r="O29" s="69">
        <v>294614530</v>
      </c>
      <c r="P29" s="24">
        <v>25</v>
      </c>
      <c r="Q29" s="69">
        <v>5098650</v>
      </c>
      <c r="R29" s="24">
        <v>25</v>
      </c>
      <c r="S29" s="69">
        <v>3120550</v>
      </c>
      <c r="T29" s="24">
        <v>10</v>
      </c>
      <c r="U29" s="17"/>
    </row>
    <row r="30" spans="1:21" x14ac:dyDescent="0.25">
      <c r="A30" s="17">
        <v>29</v>
      </c>
      <c r="B30" s="1" t="s">
        <v>84</v>
      </c>
      <c r="C30" s="74">
        <f t="shared" si="0"/>
        <v>218</v>
      </c>
      <c r="D30" s="17">
        <v>8</v>
      </c>
      <c r="E30" s="69">
        <v>7967040</v>
      </c>
      <c r="F30" s="24">
        <v>49</v>
      </c>
      <c r="G30" s="69">
        <v>1250170</v>
      </c>
      <c r="H30" s="24">
        <v>10</v>
      </c>
      <c r="I30" s="69">
        <v>5703580</v>
      </c>
      <c r="J30" s="24">
        <v>16</v>
      </c>
      <c r="K30" s="69">
        <v>14400610</v>
      </c>
      <c r="L30" s="24">
        <v>16</v>
      </c>
      <c r="M30" s="69">
        <v>9875680</v>
      </c>
      <c r="N30" s="24">
        <v>13</v>
      </c>
      <c r="O30" s="69">
        <v>203293300</v>
      </c>
      <c r="P30" s="24">
        <v>10</v>
      </c>
      <c r="Q30" s="69">
        <v>17333420</v>
      </c>
      <c r="R30" s="24">
        <v>64</v>
      </c>
      <c r="S30" s="69">
        <v>13295580</v>
      </c>
      <c r="T30" s="24">
        <v>40</v>
      </c>
      <c r="U30" s="17"/>
    </row>
    <row r="31" spans="1:21" x14ac:dyDescent="0.25">
      <c r="A31" s="17">
        <v>30</v>
      </c>
      <c r="B31" s="1" t="s">
        <v>10</v>
      </c>
      <c r="C31" s="74">
        <f t="shared" si="0"/>
        <v>0</v>
      </c>
      <c r="D31" s="17">
        <v>0</v>
      </c>
      <c r="E31" s="69">
        <v>0</v>
      </c>
      <c r="F31" s="24">
        <v>0</v>
      </c>
      <c r="G31" s="69">
        <v>0</v>
      </c>
      <c r="H31" s="24">
        <v>0</v>
      </c>
      <c r="I31" s="69">
        <v>0</v>
      </c>
      <c r="J31" s="24">
        <v>0</v>
      </c>
      <c r="K31" s="69">
        <v>0</v>
      </c>
      <c r="L31" s="24">
        <v>0</v>
      </c>
      <c r="M31" s="69">
        <v>0</v>
      </c>
      <c r="N31" s="24">
        <v>0</v>
      </c>
      <c r="O31" s="69">
        <v>0</v>
      </c>
      <c r="P31" s="24">
        <v>0</v>
      </c>
      <c r="Q31" s="69">
        <v>0</v>
      </c>
      <c r="R31" s="24">
        <v>0</v>
      </c>
      <c r="S31" s="69">
        <v>0</v>
      </c>
      <c r="T31" s="24"/>
      <c r="U31" s="17"/>
    </row>
    <row r="32" spans="1:21" x14ac:dyDescent="0.25">
      <c r="A32" s="17">
        <v>30</v>
      </c>
      <c r="B32" s="1" t="s">
        <v>78</v>
      </c>
      <c r="C32" s="74">
        <f t="shared" si="0"/>
        <v>0</v>
      </c>
      <c r="D32" s="17">
        <v>0</v>
      </c>
      <c r="E32" s="69"/>
      <c r="F32" s="24">
        <v>0</v>
      </c>
      <c r="G32" s="69">
        <v>0</v>
      </c>
      <c r="H32" s="24">
        <v>0</v>
      </c>
      <c r="I32" s="69">
        <v>0</v>
      </c>
      <c r="J32" s="24">
        <v>0</v>
      </c>
      <c r="K32" s="69">
        <v>0</v>
      </c>
      <c r="L32" s="24">
        <v>0</v>
      </c>
      <c r="M32" s="69">
        <v>0</v>
      </c>
      <c r="N32" s="24">
        <v>0</v>
      </c>
      <c r="O32" s="69">
        <v>0</v>
      </c>
      <c r="P32" s="24">
        <v>0</v>
      </c>
      <c r="Q32" s="69">
        <v>0</v>
      </c>
      <c r="R32" s="24">
        <v>0</v>
      </c>
      <c r="S32" s="69">
        <v>0</v>
      </c>
      <c r="T32" s="24"/>
      <c r="U32" s="17"/>
    </row>
    <row r="33" spans="1:21" x14ac:dyDescent="0.25">
      <c r="A33" s="17">
        <v>30</v>
      </c>
      <c r="B33" s="1" t="s">
        <v>173</v>
      </c>
      <c r="C33" s="74">
        <f t="shared" si="0"/>
        <v>0</v>
      </c>
      <c r="D33" s="17">
        <v>0</v>
      </c>
      <c r="E33" s="69"/>
      <c r="F33" s="24">
        <v>0</v>
      </c>
      <c r="G33" s="69">
        <v>0</v>
      </c>
      <c r="H33" s="24">
        <v>0</v>
      </c>
      <c r="I33" s="69">
        <v>0</v>
      </c>
      <c r="J33" s="24">
        <v>0</v>
      </c>
      <c r="K33" s="69">
        <v>0</v>
      </c>
      <c r="L33" s="24">
        <v>0</v>
      </c>
      <c r="M33" s="69">
        <v>0</v>
      </c>
      <c r="N33" s="24">
        <v>0</v>
      </c>
      <c r="O33" s="69">
        <v>0</v>
      </c>
      <c r="P33" s="24">
        <v>0</v>
      </c>
      <c r="Q33" s="69">
        <v>0</v>
      </c>
      <c r="R33" s="24">
        <v>0</v>
      </c>
      <c r="S33" s="69">
        <v>0</v>
      </c>
      <c r="T33" s="24"/>
      <c r="U33" s="17"/>
    </row>
    <row r="35" spans="1:21" x14ac:dyDescent="0.25">
      <c r="A35" s="75" t="s">
        <v>202</v>
      </c>
    </row>
  </sheetData>
  <sortState ref="A2:U33">
    <sortCondition descending="1" ref="C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topLeftCell="A13" workbookViewId="0">
      <selection activeCell="D26" sqref="D26"/>
    </sheetView>
  </sheetViews>
  <sheetFormatPr defaultRowHeight="15" x14ac:dyDescent="0.25"/>
  <cols>
    <col min="2" max="2" width="16.140625" bestFit="1" customWidth="1"/>
  </cols>
  <sheetData>
    <row r="1" spans="1:3" x14ac:dyDescent="0.25">
      <c r="A1" s="3" t="s">
        <v>191</v>
      </c>
    </row>
    <row r="3" spans="1:3" x14ac:dyDescent="0.25">
      <c r="A3" s="66">
        <v>24</v>
      </c>
    </row>
    <row r="5" spans="1:3" x14ac:dyDescent="0.25">
      <c r="A5" s="19" t="s">
        <v>32</v>
      </c>
      <c r="B5" s="19" t="s">
        <v>1</v>
      </c>
      <c r="C5" s="19" t="s">
        <v>33</v>
      </c>
    </row>
    <row r="6" spans="1:3" x14ac:dyDescent="0.25">
      <c r="A6" s="17">
        <v>1</v>
      </c>
      <c r="B6" s="17" t="s">
        <v>8</v>
      </c>
      <c r="C6" s="17">
        <v>4</v>
      </c>
    </row>
    <row r="7" spans="1:3" x14ac:dyDescent="0.25">
      <c r="A7" s="17">
        <v>2</v>
      </c>
      <c r="B7" s="17" t="s">
        <v>21</v>
      </c>
      <c r="C7" s="17">
        <v>2</v>
      </c>
    </row>
    <row r="8" spans="1:3" x14ac:dyDescent="0.25">
      <c r="A8" s="17">
        <v>3</v>
      </c>
      <c r="B8" s="17" t="s">
        <v>65</v>
      </c>
      <c r="C8" s="17">
        <v>1</v>
      </c>
    </row>
    <row r="9" spans="1:3" x14ac:dyDescent="0.25">
      <c r="A9" s="17">
        <v>4</v>
      </c>
      <c r="B9" s="17" t="s">
        <v>18</v>
      </c>
      <c r="C9" s="17">
        <v>0</v>
      </c>
    </row>
    <row r="10" spans="1:3" x14ac:dyDescent="0.25">
      <c r="A10" s="44"/>
      <c r="B10" s="44"/>
      <c r="C10" s="44"/>
    </row>
    <row r="11" spans="1:3" x14ac:dyDescent="0.25">
      <c r="A11" s="66" t="s">
        <v>192</v>
      </c>
      <c r="B11" s="44"/>
      <c r="C11" s="44"/>
    </row>
    <row r="12" spans="1:3" x14ac:dyDescent="0.25">
      <c r="A12" s="44"/>
      <c r="B12" s="44"/>
      <c r="C12" s="44"/>
    </row>
    <row r="13" spans="1:3" x14ac:dyDescent="0.25">
      <c r="A13" s="19" t="s">
        <v>32</v>
      </c>
      <c r="B13" s="19" t="s">
        <v>1</v>
      </c>
      <c r="C13" s="19" t="s">
        <v>33</v>
      </c>
    </row>
    <row r="14" spans="1:3" x14ac:dyDescent="0.25">
      <c r="A14" s="17">
        <v>1</v>
      </c>
      <c r="B14" s="17" t="str">
        <f>B6</f>
        <v>Derek Thomson</v>
      </c>
      <c r="C14" s="17">
        <v>4</v>
      </c>
    </row>
    <row r="15" spans="1:3" x14ac:dyDescent="0.25">
      <c r="A15" s="17">
        <v>2</v>
      </c>
      <c r="B15" s="17" t="str">
        <f>B7</f>
        <v>Ryan James</v>
      </c>
      <c r="C15" s="17">
        <v>2</v>
      </c>
    </row>
    <row r="16" spans="1:3" x14ac:dyDescent="0.25">
      <c r="A16" s="17">
        <v>3</v>
      </c>
      <c r="B16" s="17" t="str">
        <f>B8</f>
        <v>Paul Labrash</v>
      </c>
      <c r="C16" s="17">
        <v>0</v>
      </c>
    </row>
    <row r="17" spans="1:3" x14ac:dyDescent="0.25">
      <c r="A17" s="17">
        <v>4</v>
      </c>
      <c r="B17" s="17" t="str">
        <f>B9</f>
        <v>Chad Lucyk</v>
      </c>
      <c r="C17" s="17">
        <v>1</v>
      </c>
    </row>
    <row r="18" spans="1:3" x14ac:dyDescent="0.25">
      <c r="A18" s="44"/>
      <c r="B18" s="44"/>
      <c r="C18" s="44"/>
    </row>
    <row r="19" spans="1:3" x14ac:dyDescent="0.25">
      <c r="A19" s="66" t="s">
        <v>189</v>
      </c>
      <c r="B19" s="44"/>
      <c r="C19" s="44"/>
    </row>
    <row r="20" spans="1:3" x14ac:dyDescent="0.25">
      <c r="A20" s="44"/>
      <c r="B20" s="44"/>
      <c r="C20" s="44"/>
    </row>
    <row r="21" spans="1:3" x14ac:dyDescent="0.25">
      <c r="A21" s="19" t="s">
        <v>32</v>
      </c>
      <c r="B21" s="19" t="s">
        <v>1</v>
      </c>
      <c r="C21" s="19" t="s">
        <v>33</v>
      </c>
    </row>
    <row r="22" spans="1:3" x14ac:dyDescent="0.25">
      <c r="A22" s="17">
        <v>1</v>
      </c>
      <c r="B22" s="17" t="str">
        <f>B6</f>
        <v>Derek Thomson</v>
      </c>
      <c r="C22" s="17">
        <v>4</v>
      </c>
    </row>
    <row r="23" spans="1:3" x14ac:dyDescent="0.25">
      <c r="A23" s="17">
        <v>2</v>
      </c>
      <c r="B23" s="17" t="str">
        <f>B7</f>
        <v>Ryan James</v>
      </c>
      <c r="C23" s="17">
        <v>1</v>
      </c>
    </row>
    <row r="24" spans="1:3" x14ac:dyDescent="0.25">
      <c r="A24" s="17">
        <v>3</v>
      </c>
      <c r="B24" s="17" t="str">
        <f>B8</f>
        <v>Paul Labrash</v>
      </c>
      <c r="C24" s="17">
        <v>2</v>
      </c>
    </row>
    <row r="25" spans="1:3" x14ac:dyDescent="0.25">
      <c r="A25" s="17">
        <v>4</v>
      </c>
      <c r="B25" s="17" t="str">
        <f>B9</f>
        <v>Chad Lucyk</v>
      </c>
      <c r="C25" s="17">
        <v>0</v>
      </c>
    </row>
    <row r="27" spans="1:3" x14ac:dyDescent="0.25">
      <c r="A27" s="66" t="s">
        <v>182</v>
      </c>
    </row>
    <row r="29" spans="1:3" x14ac:dyDescent="0.25">
      <c r="A29" s="19" t="s">
        <v>32</v>
      </c>
      <c r="B29" s="19" t="s">
        <v>1</v>
      </c>
      <c r="C29" s="19" t="s">
        <v>33</v>
      </c>
    </row>
    <row r="30" spans="1:3" x14ac:dyDescent="0.25">
      <c r="A30" s="17">
        <v>2</v>
      </c>
      <c r="B30" s="17" t="str">
        <f>B6</f>
        <v>Derek Thomson</v>
      </c>
      <c r="C30" s="17">
        <f>SUM(C6+C14+C22)</f>
        <v>12</v>
      </c>
    </row>
    <row r="31" spans="1:3" x14ac:dyDescent="0.25">
      <c r="A31" s="17">
        <v>1</v>
      </c>
      <c r="B31" s="17" t="str">
        <f>B7</f>
        <v>Ryan James</v>
      </c>
      <c r="C31" s="17">
        <f>SUM(C7+C15+C23)</f>
        <v>5</v>
      </c>
    </row>
    <row r="32" spans="1:3" x14ac:dyDescent="0.25">
      <c r="A32" s="17">
        <v>3</v>
      </c>
      <c r="B32" s="17" t="str">
        <f>B8</f>
        <v>Paul Labrash</v>
      </c>
      <c r="C32" s="17">
        <f>SUM(C8+C16+C24)</f>
        <v>3</v>
      </c>
    </row>
    <row r="33" spans="1:3" x14ac:dyDescent="0.25">
      <c r="A33" s="17">
        <v>4</v>
      </c>
      <c r="B33" s="17" t="str">
        <f>B9</f>
        <v>Chad Lucyk</v>
      </c>
      <c r="C33" s="17">
        <f>SUM(C9+C17+C25)</f>
        <v>1</v>
      </c>
    </row>
    <row r="35" spans="1:3" x14ac:dyDescent="0.25">
      <c r="A35" t="s">
        <v>190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1" sqref="A11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x14ac:dyDescent="0.25">
      <c r="A1" s="3" t="s">
        <v>150</v>
      </c>
    </row>
    <row r="3" spans="1:8" x14ac:dyDescent="0.25">
      <c r="A3" s="19" t="s">
        <v>23</v>
      </c>
      <c r="B3" s="19" t="s">
        <v>24</v>
      </c>
      <c r="C3" s="19" t="s">
        <v>25</v>
      </c>
      <c r="D3" s="19" t="s">
        <v>26</v>
      </c>
      <c r="E3" s="19" t="s">
        <v>27</v>
      </c>
      <c r="F3" s="19" t="s">
        <v>28</v>
      </c>
      <c r="G3" s="19" t="s">
        <v>88</v>
      </c>
      <c r="H3" s="19" t="s">
        <v>89</v>
      </c>
    </row>
    <row r="4" spans="1:8" x14ac:dyDescent="0.25">
      <c r="A4" s="22" t="s">
        <v>184</v>
      </c>
      <c r="B4" s="22" t="s">
        <v>45</v>
      </c>
      <c r="C4" s="22">
        <v>24</v>
      </c>
      <c r="D4" s="22" t="s">
        <v>175</v>
      </c>
      <c r="E4" s="22" t="s">
        <v>189</v>
      </c>
      <c r="F4" s="22" t="s">
        <v>183</v>
      </c>
      <c r="G4" s="22" t="s">
        <v>176</v>
      </c>
      <c r="H4" s="22" t="s">
        <v>194</v>
      </c>
    </row>
    <row r="5" spans="1:8" x14ac:dyDescent="0.25">
      <c r="A5" s="17" t="str">
        <f>'Pinball Standings Page'!$B$2</f>
        <v>Derek Thomson</v>
      </c>
      <c r="B5" s="17" t="str">
        <f>'Pinball Standings Page'!$B$7</f>
        <v>Paul Labrash</v>
      </c>
      <c r="C5" s="17" t="str">
        <f>'Pinball Standings Page'!$B$11</f>
        <v>Gilles Touchette</v>
      </c>
      <c r="D5" s="17" t="str">
        <f>'Pinball Standings Page'!$B$14</f>
        <v>David Bryant</v>
      </c>
      <c r="E5" s="17" t="str">
        <f>'Pinball Standings Page'!$B$18</f>
        <v>Chris Von Skopczynski</v>
      </c>
      <c r="F5" s="17" t="str">
        <f>'Pinball Standings Page'!$B$22</f>
        <v>Jason Woods</v>
      </c>
      <c r="G5" s="17" t="str">
        <f>'Pinball Standings Page'!$B$26</f>
        <v>Dustin Yukes</v>
      </c>
      <c r="H5" s="17" t="str">
        <f>'Pinball Standings Page'!$B$30</f>
        <v>Robert Vivian</v>
      </c>
    </row>
    <row r="6" spans="1:8" x14ac:dyDescent="0.25">
      <c r="A6" s="17" t="str">
        <f>'Pinball Standings Page'!$B$3</f>
        <v>Paul Sinclair</v>
      </c>
      <c r="B6" s="17" t="str">
        <f>'Pinball Standings Page'!$B$8</f>
        <v>Mark Stephens</v>
      </c>
      <c r="C6" s="17" t="str">
        <f>'Pinball Standings Page'!$B$4</f>
        <v>Ryan Jabs</v>
      </c>
      <c r="D6" s="17" t="str">
        <f>'Pinball Standings Page'!$B$15</f>
        <v>Rick Halisky</v>
      </c>
      <c r="E6" s="17" t="str">
        <f>'Pinball Standings Page'!$B$19</f>
        <v>Michael McCullough</v>
      </c>
      <c r="F6" s="17" t="str">
        <f>'Pinball Standings Page'!$B$23</f>
        <v>Gary Kelemen</v>
      </c>
      <c r="G6" s="17" t="str">
        <f>'Pinball Standings Page'!$B$27</f>
        <v>Tyler Doty</v>
      </c>
      <c r="H6" s="17" t="str">
        <f>'Pinball Standings Page'!$B$31</f>
        <v>David Beaton</v>
      </c>
    </row>
    <row r="7" spans="1:8" x14ac:dyDescent="0.25">
      <c r="A7" s="17" t="str">
        <f>'Pinball Standings Page'!$B$5</f>
        <v>Ryan James</v>
      </c>
      <c r="B7" s="17" t="str">
        <f>'Pinball Standings Page'!$B$9</f>
        <v>Chad Lucyk</v>
      </c>
      <c r="C7" s="17" t="str">
        <f>'Pinball Standings Page'!$B$12</f>
        <v>Jason Zazula</v>
      </c>
      <c r="D7" s="17" t="str">
        <f>'Pinball Standings Page'!$B$16</f>
        <v>Winston Tuttle</v>
      </c>
      <c r="E7" s="17" t="str">
        <f>'Pinball Standings Page'!$B$20</f>
        <v>Duane Cheremshynski</v>
      </c>
      <c r="F7" s="17" t="str">
        <f>'Pinball Standings Page'!$B$24</f>
        <v>Mike Kulba</v>
      </c>
      <c r="G7" s="17" t="str">
        <f>'Pinball Standings Page'!$B$28</f>
        <v>Darryl Hart</v>
      </c>
      <c r="H7" s="17" t="str">
        <f>'Pinball Standings Page'!$B$32</f>
        <v>Brett Starkey</v>
      </c>
    </row>
    <row r="8" spans="1:8" x14ac:dyDescent="0.25">
      <c r="A8" s="17" t="str">
        <f>'Pinball Standings Page'!$B$6</f>
        <v>Jonathan Puckrin</v>
      </c>
      <c r="B8" s="17" t="str">
        <f>'Pinball Standings Page'!$B$10</f>
        <v>Rod Ferguson</v>
      </c>
      <c r="C8" s="17" t="str">
        <f>'Pinball Standings Page'!$B$13</f>
        <v>William LePage</v>
      </c>
      <c r="D8" s="17" t="str">
        <f>'Pinball Standings Page'!$B$17</f>
        <v>Ian McJannet</v>
      </c>
      <c r="E8" s="17" t="str">
        <f>'Pinball Standings Page'!$B$21</f>
        <v>Dale Kemp</v>
      </c>
      <c r="F8" s="17" t="str">
        <f>'Pinball Standings Page'!$B$25</f>
        <v>Lauren Wheeler</v>
      </c>
      <c r="G8" s="17" t="str">
        <f>'Pinball Standings Page'!$B$29</f>
        <v>Erin Pampu</v>
      </c>
      <c r="H8" s="17" t="str">
        <f>'Pinball Standings Page'!$B$33</f>
        <v>Sam Jenkins</v>
      </c>
    </row>
    <row r="13" spans="1:8" x14ac:dyDescent="0.25">
      <c r="A13" s="3" t="s">
        <v>149</v>
      </c>
    </row>
    <row r="15" spans="1:8" x14ac:dyDescent="0.25">
      <c r="A15" s="22" t="s">
        <v>184</v>
      </c>
      <c r="B15" s="22" t="s">
        <v>45</v>
      </c>
      <c r="C15" s="22">
        <v>24</v>
      </c>
      <c r="D15" s="22" t="s">
        <v>175</v>
      </c>
      <c r="E15" s="22" t="s">
        <v>189</v>
      </c>
      <c r="F15" s="22" t="s">
        <v>183</v>
      </c>
      <c r="G15" s="22" t="s">
        <v>176</v>
      </c>
      <c r="H15" s="22" t="s">
        <v>195</v>
      </c>
    </row>
    <row r="16" spans="1:8" x14ac:dyDescent="0.25">
      <c r="F16" s="6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3" sqref="C3:C34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7109375" bestFit="1" customWidth="1"/>
    <col min="4" max="5" width="26.7109375" customWidth="1"/>
  </cols>
  <sheetData>
    <row r="1" spans="1:3" x14ac:dyDescent="0.25">
      <c r="A1" s="71" t="s">
        <v>34</v>
      </c>
      <c r="B1" s="72"/>
      <c r="C1" s="73"/>
    </row>
    <row r="2" spans="1:3" ht="45" x14ac:dyDescent="0.25">
      <c r="A2" s="59" t="s">
        <v>32</v>
      </c>
      <c r="B2" s="60" t="s">
        <v>38</v>
      </c>
      <c r="C2" s="60" t="s">
        <v>39</v>
      </c>
    </row>
    <row r="3" spans="1:3" x14ac:dyDescent="0.25">
      <c r="A3" s="17">
        <v>1</v>
      </c>
      <c r="B3" s="17">
        <v>70</v>
      </c>
      <c r="C3" s="24">
        <v>100</v>
      </c>
    </row>
    <row r="4" spans="1:3" x14ac:dyDescent="0.25">
      <c r="A4" s="17">
        <v>2</v>
      </c>
      <c r="B4" s="17">
        <v>65</v>
      </c>
      <c r="C4" s="24">
        <v>94</v>
      </c>
    </row>
    <row r="5" spans="1:3" x14ac:dyDescent="0.25">
      <c r="A5" s="17">
        <v>3</v>
      </c>
      <c r="B5" s="17">
        <v>60</v>
      </c>
      <c r="C5" s="24">
        <v>88</v>
      </c>
    </row>
    <row r="6" spans="1:3" x14ac:dyDescent="0.25">
      <c r="A6" s="17">
        <v>4</v>
      </c>
      <c r="B6" s="17">
        <v>58</v>
      </c>
      <c r="C6" s="24">
        <v>85</v>
      </c>
    </row>
    <row r="7" spans="1:3" x14ac:dyDescent="0.25">
      <c r="A7" s="17">
        <v>5</v>
      </c>
      <c r="B7" s="17">
        <v>56</v>
      </c>
      <c r="C7" s="24">
        <v>82</v>
      </c>
    </row>
    <row r="8" spans="1:3" x14ac:dyDescent="0.25">
      <c r="A8" s="17">
        <v>6</v>
      </c>
      <c r="B8" s="17">
        <v>54</v>
      </c>
      <c r="C8" s="24">
        <v>79</v>
      </c>
    </row>
    <row r="9" spans="1:3" x14ac:dyDescent="0.25">
      <c r="A9" s="17">
        <v>7</v>
      </c>
      <c r="B9" s="17">
        <v>52</v>
      </c>
      <c r="C9" s="24">
        <v>76</v>
      </c>
    </row>
    <row r="10" spans="1:3" x14ac:dyDescent="0.25">
      <c r="A10" s="17">
        <v>8</v>
      </c>
      <c r="B10" s="17">
        <v>50</v>
      </c>
      <c r="C10" s="24">
        <v>73</v>
      </c>
    </row>
    <row r="11" spans="1:3" x14ac:dyDescent="0.25">
      <c r="A11" s="17">
        <v>9</v>
      </c>
      <c r="B11" s="17">
        <v>48</v>
      </c>
      <c r="C11" s="24">
        <v>70</v>
      </c>
    </row>
    <row r="12" spans="1:3" x14ac:dyDescent="0.25">
      <c r="A12" s="17">
        <v>10</v>
      </c>
      <c r="B12" s="17">
        <v>46</v>
      </c>
      <c r="C12" s="24">
        <v>67</v>
      </c>
    </row>
    <row r="13" spans="1:3" x14ac:dyDescent="0.25">
      <c r="A13" s="17">
        <v>11</v>
      </c>
      <c r="B13" s="17">
        <v>44</v>
      </c>
      <c r="C13" s="24">
        <v>64</v>
      </c>
    </row>
    <row r="14" spans="1:3" x14ac:dyDescent="0.25">
      <c r="A14" s="17">
        <v>12</v>
      </c>
      <c r="B14" s="17">
        <v>42</v>
      </c>
      <c r="C14" s="24">
        <v>61</v>
      </c>
    </row>
    <row r="15" spans="1:3" x14ac:dyDescent="0.25">
      <c r="A15" s="17">
        <v>13</v>
      </c>
      <c r="B15" s="17">
        <v>40</v>
      </c>
      <c r="C15" s="24">
        <v>58</v>
      </c>
    </row>
    <row r="16" spans="1:3" x14ac:dyDescent="0.25">
      <c r="A16" s="17">
        <v>14</v>
      </c>
      <c r="B16" s="17">
        <v>38</v>
      </c>
      <c r="C16" s="24">
        <v>55</v>
      </c>
    </row>
    <row r="17" spans="1:3" x14ac:dyDescent="0.25">
      <c r="A17" s="17">
        <v>15</v>
      </c>
      <c r="B17" s="17">
        <v>36</v>
      </c>
      <c r="C17" s="24">
        <v>52</v>
      </c>
    </row>
    <row r="18" spans="1:3" x14ac:dyDescent="0.25">
      <c r="A18" s="17">
        <v>16</v>
      </c>
      <c r="B18" s="17">
        <v>34</v>
      </c>
      <c r="C18" s="24">
        <v>49</v>
      </c>
    </row>
    <row r="19" spans="1:3" x14ac:dyDescent="0.25">
      <c r="A19" s="17">
        <v>17</v>
      </c>
      <c r="B19" s="17">
        <v>32</v>
      </c>
      <c r="C19" s="24">
        <v>46</v>
      </c>
    </row>
    <row r="20" spans="1:3" x14ac:dyDescent="0.25">
      <c r="A20" s="17">
        <v>18</v>
      </c>
      <c r="B20" s="17">
        <v>30</v>
      </c>
      <c r="C20" s="24">
        <v>43</v>
      </c>
    </row>
    <row r="21" spans="1:3" x14ac:dyDescent="0.25">
      <c r="A21" s="17">
        <v>19</v>
      </c>
      <c r="B21" s="17">
        <v>28</v>
      </c>
      <c r="C21" s="24">
        <v>40</v>
      </c>
    </row>
    <row r="22" spans="1:3" x14ac:dyDescent="0.25">
      <c r="A22" s="17">
        <v>20</v>
      </c>
      <c r="B22" s="17">
        <v>26</v>
      </c>
      <c r="C22" s="24">
        <v>37</v>
      </c>
    </row>
    <row r="23" spans="1:3" x14ac:dyDescent="0.25">
      <c r="A23" s="17">
        <v>21</v>
      </c>
      <c r="B23" s="17">
        <v>24</v>
      </c>
      <c r="C23" s="24">
        <v>34</v>
      </c>
    </row>
    <row r="24" spans="1:3" x14ac:dyDescent="0.25">
      <c r="A24" s="17">
        <v>22</v>
      </c>
      <c r="B24" s="17">
        <v>22</v>
      </c>
      <c r="C24" s="24">
        <v>31</v>
      </c>
    </row>
    <row r="25" spans="1:3" x14ac:dyDescent="0.25">
      <c r="A25" s="17">
        <v>23</v>
      </c>
      <c r="B25" s="17">
        <v>20</v>
      </c>
      <c r="C25" s="24">
        <v>28</v>
      </c>
    </row>
    <row r="26" spans="1:3" x14ac:dyDescent="0.25">
      <c r="A26" s="17">
        <v>24</v>
      </c>
      <c r="B26" s="17">
        <v>18</v>
      </c>
      <c r="C26" s="24">
        <v>25</v>
      </c>
    </row>
    <row r="27" spans="1:3" x14ac:dyDescent="0.25">
      <c r="A27" s="17">
        <v>25</v>
      </c>
      <c r="B27" s="17">
        <v>16</v>
      </c>
      <c r="C27" s="24">
        <v>22</v>
      </c>
    </row>
    <row r="28" spans="1:3" x14ac:dyDescent="0.25">
      <c r="A28" s="17">
        <v>26</v>
      </c>
      <c r="B28" s="17">
        <v>14</v>
      </c>
      <c r="C28" s="24">
        <v>19</v>
      </c>
    </row>
    <row r="29" spans="1:3" x14ac:dyDescent="0.25">
      <c r="A29" s="17">
        <v>27</v>
      </c>
      <c r="B29" s="17">
        <v>12</v>
      </c>
      <c r="C29" s="24">
        <v>16</v>
      </c>
    </row>
    <row r="30" spans="1:3" x14ac:dyDescent="0.25">
      <c r="A30" s="17">
        <v>28</v>
      </c>
      <c r="B30" s="17">
        <v>10</v>
      </c>
      <c r="C30" s="24">
        <v>13</v>
      </c>
    </row>
    <row r="31" spans="1:3" x14ac:dyDescent="0.25">
      <c r="A31" s="17">
        <v>29</v>
      </c>
      <c r="B31" s="17">
        <v>8</v>
      </c>
      <c r="C31" s="24">
        <v>10</v>
      </c>
    </row>
    <row r="32" spans="1:3" x14ac:dyDescent="0.25">
      <c r="A32" s="17">
        <v>30</v>
      </c>
      <c r="B32" s="17">
        <v>6</v>
      </c>
      <c r="C32" s="24">
        <v>7</v>
      </c>
    </row>
    <row r="33" spans="1:3" x14ac:dyDescent="0.25">
      <c r="A33" s="17">
        <v>31</v>
      </c>
      <c r="B33" s="17">
        <v>4</v>
      </c>
      <c r="C33" s="24">
        <v>4</v>
      </c>
    </row>
    <row r="34" spans="1:3" x14ac:dyDescent="0.25">
      <c r="A34" s="17">
        <v>32</v>
      </c>
      <c r="B34" s="17">
        <v>2</v>
      </c>
      <c r="C34" s="24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197</v>
      </c>
      <c r="B1" s="4"/>
    </row>
    <row r="2" spans="1:11" ht="15.75" thickBot="1" x14ac:dyDescent="0.3"/>
    <row r="3" spans="1:11" ht="21.75" thickBot="1" x14ac:dyDescent="0.4">
      <c r="A3" s="26" t="s">
        <v>7</v>
      </c>
      <c r="B3" s="3"/>
      <c r="C3" s="50">
        <v>1</v>
      </c>
      <c r="D3" s="36"/>
      <c r="E3" s="2"/>
      <c r="F3" s="2"/>
      <c r="G3" s="26" t="s">
        <v>43</v>
      </c>
      <c r="H3" s="46"/>
      <c r="I3" s="50" t="str">
        <f>Groups!A4</f>
        <v>TWD</v>
      </c>
    </row>
    <row r="4" spans="1:11" x14ac:dyDescent="0.25">
      <c r="C4" s="2"/>
      <c r="D4" s="2"/>
      <c r="E4" s="2"/>
      <c r="F4" s="2"/>
    </row>
    <row r="5" spans="1:11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  <c r="K5" s="2"/>
    </row>
    <row r="6" spans="1:11" x14ac:dyDescent="0.25">
      <c r="E6" s="34"/>
      <c r="F6" s="34"/>
      <c r="G6" s="34"/>
      <c r="H6" s="34"/>
      <c r="I6" s="34"/>
      <c r="J6" s="34"/>
      <c r="K6" s="34"/>
    </row>
    <row r="7" spans="1:11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  <c r="K7" s="33"/>
    </row>
    <row r="8" spans="1:11" ht="30.6" customHeight="1" x14ac:dyDescent="0.35">
      <c r="A8" s="5" t="str">
        <f>Groups!A5</f>
        <v>Derek Thomson</v>
      </c>
      <c r="B8" s="43">
        <v>1</v>
      </c>
      <c r="C8" s="49"/>
      <c r="D8" s="49"/>
      <c r="E8" s="48"/>
      <c r="F8" s="30"/>
      <c r="G8" s="48"/>
      <c r="H8" s="28"/>
      <c r="I8" s="48"/>
      <c r="J8" s="29"/>
      <c r="K8" s="34"/>
    </row>
    <row r="9" spans="1:11" ht="30.6" customHeight="1" x14ac:dyDescent="0.35">
      <c r="A9" s="13" t="str">
        <f>Groups!A6</f>
        <v>Paul Sinclair</v>
      </c>
      <c r="B9" s="43">
        <v>2</v>
      </c>
      <c r="C9" s="49"/>
      <c r="D9" s="49"/>
      <c r="E9" s="48"/>
      <c r="F9" s="30"/>
      <c r="G9" s="48"/>
      <c r="H9" s="31"/>
      <c r="I9" s="48"/>
      <c r="J9" s="29"/>
      <c r="K9" s="34"/>
    </row>
    <row r="10" spans="1:11" ht="30.6" customHeight="1" x14ac:dyDescent="0.35">
      <c r="A10" s="13" t="str">
        <f>Groups!A7</f>
        <v>Ryan James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  <c r="K10" s="34"/>
    </row>
    <row r="11" spans="1:11" ht="30.6" customHeight="1" x14ac:dyDescent="0.35">
      <c r="A11" s="13" t="str">
        <f>Groups!A8</f>
        <v>Jonathan Puckrin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  <c r="K11" s="34"/>
    </row>
    <row r="12" spans="1:11" x14ac:dyDescent="0.25">
      <c r="B12" s="44"/>
      <c r="E12" s="34"/>
      <c r="F12" s="34"/>
      <c r="G12" s="34"/>
      <c r="H12" s="34"/>
      <c r="I12" s="34"/>
      <c r="J12" s="34"/>
      <c r="K12" s="34"/>
    </row>
    <row r="13" spans="1:11" ht="21" customHeight="1" x14ac:dyDescent="0.4">
      <c r="A13" s="25" t="s">
        <v>4</v>
      </c>
      <c r="B13" s="19"/>
      <c r="C13" s="37" t="str">
        <f>Groups!E15</f>
        <v>Jackbot</v>
      </c>
      <c r="D13" s="37">
        <v>5</v>
      </c>
      <c r="E13" s="38" t="str">
        <f>Groups!F15</f>
        <v>BOP 2.0</v>
      </c>
      <c r="F13" s="38">
        <v>6</v>
      </c>
      <c r="G13" s="39" t="str">
        <f>Groups!G15</f>
        <v>White Water</v>
      </c>
      <c r="H13" s="39">
        <v>7</v>
      </c>
      <c r="I13" s="40" t="str">
        <f>Groups!H15</f>
        <v xml:space="preserve">Getaway </v>
      </c>
      <c r="J13" s="40">
        <v>8</v>
      </c>
      <c r="K13" s="35"/>
    </row>
    <row r="14" spans="1:11" x14ac:dyDescent="0.25">
      <c r="B14" s="44"/>
      <c r="E14" s="34"/>
      <c r="F14" s="34"/>
      <c r="G14" s="34"/>
      <c r="H14" s="34"/>
      <c r="I14" s="34"/>
      <c r="J14" s="34"/>
      <c r="K14" s="34"/>
    </row>
    <row r="15" spans="1:11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  <c r="K15" s="33"/>
    </row>
    <row r="16" spans="1:11" ht="30" customHeight="1" x14ac:dyDescent="0.35">
      <c r="A16" s="5" t="str">
        <f>A8</f>
        <v>Derek Thomson</v>
      </c>
      <c r="B16" s="43">
        <v>1</v>
      </c>
      <c r="C16" s="48"/>
      <c r="D16" s="1"/>
      <c r="E16" s="30"/>
      <c r="F16" s="30"/>
      <c r="G16" s="48"/>
      <c r="H16" s="28"/>
      <c r="I16" s="48"/>
      <c r="J16" s="29"/>
      <c r="K16" s="34"/>
    </row>
    <row r="17" spans="1:11" ht="30" customHeight="1" x14ac:dyDescent="0.35">
      <c r="A17" s="13" t="str">
        <f>A9</f>
        <v>Paul Sinclair</v>
      </c>
      <c r="B17" s="43">
        <v>2</v>
      </c>
      <c r="C17" s="48"/>
      <c r="D17" s="1"/>
      <c r="E17" s="30"/>
      <c r="F17" s="30"/>
      <c r="G17" s="48"/>
      <c r="H17" s="31"/>
      <c r="I17" s="48"/>
      <c r="J17" s="29"/>
      <c r="K17" s="34"/>
    </row>
    <row r="18" spans="1:11" ht="30" customHeight="1" x14ac:dyDescent="0.35">
      <c r="A18" s="13" t="str">
        <f>A10</f>
        <v>Ryan James</v>
      </c>
      <c r="B18" s="43">
        <v>3</v>
      </c>
      <c r="C18" s="48"/>
      <c r="D18" s="1"/>
      <c r="E18" s="30"/>
      <c r="F18" s="30"/>
      <c r="G18" s="48"/>
      <c r="H18" s="31"/>
      <c r="I18" s="48"/>
      <c r="J18" s="29"/>
      <c r="K18" s="34"/>
    </row>
    <row r="19" spans="1:11" ht="30" customHeight="1" x14ac:dyDescent="0.35">
      <c r="A19" s="13" t="str">
        <f>A11</f>
        <v>Jonathan Puckrin</v>
      </c>
      <c r="B19" s="43">
        <v>4</v>
      </c>
      <c r="C19" s="48"/>
      <c r="D19" s="1"/>
      <c r="E19" s="30"/>
      <c r="F19" s="30"/>
      <c r="G19" s="48"/>
      <c r="H19" s="31"/>
      <c r="I19" s="48"/>
      <c r="J19" s="29"/>
      <c r="K19" s="34"/>
    </row>
    <row r="21" spans="1:11" x14ac:dyDescent="0.25">
      <c r="A21" t="s">
        <v>41</v>
      </c>
      <c r="C21" t="s">
        <v>44</v>
      </c>
    </row>
    <row r="22" spans="1:11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197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2</v>
      </c>
      <c r="D3" s="36"/>
      <c r="E3" s="2"/>
      <c r="F3" s="2"/>
      <c r="G3" s="26" t="s">
        <v>43</v>
      </c>
      <c r="H3" s="46"/>
      <c r="I3" s="50" t="str">
        <f>Groups!B4</f>
        <v>GOT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0.6" customHeight="1" x14ac:dyDescent="0.35">
      <c r="A8" s="5" t="str">
        <f>Groups!B5</f>
        <v>Paul Labrash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Groups!B6</f>
        <v>Mark Stephens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Groups!B7</f>
        <v>Chad Lucyk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Groups!B8</f>
        <v>Rod Ferguson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" customHeight="1" x14ac:dyDescent="0.35">
      <c r="A16" s="5" t="str">
        <f>A8</f>
        <v>Paul Labrash</v>
      </c>
      <c r="B16" s="6">
        <v>1</v>
      </c>
      <c r="C16" s="48"/>
      <c r="D16" s="1"/>
      <c r="E16" s="30"/>
      <c r="F16" s="30"/>
      <c r="G16" s="48"/>
      <c r="H16" s="28"/>
      <c r="I16" s="48"/>
      <c r="J16" s="29"/>
    </row>
    <row r="17" spans="1:10" ht="30" customHeight="1" x14ac:dyDescent="0.35">
      <c r="A17" s="13" t="str">
        <f>A9</f>
        <v>Mark Stephens</v>
      </c>
      <c r="B17" s="6">
        <v>2</v>
      </c>
      <c r="C17" s="48"/>
      <c r="D17" s="1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Chad Lucyk</v>
      </c>
      <c r="B18" s="6">
        <v>3</v>
      </c>
      <c r="C18" s="48"/>
      <c r="D18" s="1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Rod Ferguson</v>
      </c>
      <c r="B19" s="6">
        <v>4</v>
      </c>
      <c r="C19" s="48"/>
      <c r="D19" s="1"/>
      <c r="E19" s="30"/>
      <c r="F19" s="30"/>
      <c r="G19" s="48"/>
      <c r="H19" s="31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197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3</v>
      </c>
      <c r="D3" s="36"/>
      <c r="E3" s="2"/>
      <c r="F3" s="2"/>
      <c r="G3" s="26" t="s">
        <v>43</v>
      </c>
      <c r="H3" s="46"/>
      <c r="I3" s="50">
        <f>Groups!C4</f>
        <v>24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TWD</v>
      </c>
      <c r="D5" s="37">
        <v>1</v>
      </c>
      <c r="E5" s="38" t="str">
        <f>Groups!B15</f>
        <v>GOT</v>
      </c>
      <c r="F5" s="38">
        <v>2</v>
      </c>
      <c r="G5" s="39">
        <f>Groups!C15</f>
        <v>24</v>
      </c>
      <c r="H5" s="39">
        <v>3</v>
      </c>
      <c r="I5" s="40" t="str">
        <f>Groups!D15</f>
        <v>Fish Tales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40</v>
      </c>
      <c r="E7" s="32" t="s">
        <v>5</v>
      </c>
      <c r="F7" s="32" t="s">
        <v>40</v>
      </c>
      <c r="G7" s="32" t="s">
        <v>5</v>
      </c>
      <c r="H7" s="32" t="s">
        <v>40</v>
      </c>
      <c r="I7" s="32" t="s">
        <v>5</v>
      </c>
      <c r="J7" s="27" t="s">
        <v>40</v>
      </c>
    </row>
    <row r="8" spans="1:10" ht="30.6" customHeight="1" x14ac:dyDescent="0.35">
      <c r="A8" s="5" t="str">
        <f>Groups!C5</f>
        <v>Gilles Touchette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Groups!C6</f>
        <v>Ryan Jabs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Groups!C7</f>
        <v>Jason Zazula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Groups!C8</f>
        <v>William LePage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Jackbot</v>
      </c>
      <c r="D13" s="37">
        <v>5</v>
      </c>
      <c r="E13" s="41" t="str">
        <f>Groups!F15</f>
        <v>BOP 2.0</v>
      </c>
      <c r="F13" s="41">
        <v>6</v>
      </c>
      <c r="G13" s="42" t="str">
        <f>Groups!G15</f>
        <v>White Water</v>
      </c>
      <c r="H13" s="42">
        <v>7</v>
      </c>
      <c r="I13" s="40" t="str">
        <f>Groups!H15</f>
        <v xml:space="preserve">Getaway 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40</v>
      </c>
      <c r="E15" s="32" t="s">
        <v>5</v>
      </c>
      <c r="F15" s="32" t="s">
        <v>40</v>
      </c>
      <c r="G15" s="32" t="s">
        <v>5</v>
      </c>
      <c r="H15" s="32" t="s">
        <v>40</v>
      </c>
      <c r="I15" s="32" t="s">
        <v>5</v>
      </c>
      <c r="J15" s="27" t="s">
        <v>40</v>
      </c>
    </row>
    <row r="16" spans="1:10" ht="30" customHeight="1" x14ac:dyDescent="0.35">
      <c r="A16" s="5" t="str">
        <f>A8</f>
        <v>Gilles Touchette</v>
      </c>
      <c r="B16" s="6">
        <v>1</v>
      </c>
      <c r="C16" s="48"/>
      <c r="D16" s="1"/>
      <c r="E16" s="30"/>
      <c r="F16" s="30"/>
      <c r="G16" s="48"/>
      <c r="H16" s="28"/>
      <c r="I16" s="48"/>
      <c r="J16" s="29"/>
    </row>
    <row r="17" spans="1:10" ht="30" customHeight="1" x14ac:dyDescent="0.35">
      <c r="A17" s="13" t="str">
        <f>A9</f>
        <v>Ryan Jabs</v>
      </c>
      <c r="B17" s="6">
        <v>2</v>
      </c>
      <c r="C17" s="48"/>
      <c r="D17" s="1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Jason Zazula</v>
      </c>
      <c r="B18" s="6">
        <v>3</v>
      </c>
      <c r="C18" s="48"/>
      <c r="D18" s="1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William LePage</v>
      </c>
      <c r="B19" s="6">
        <v>4</v>
      </c>
      <c r="C19" s="48"/>
      <c r="D19" s="1"/>
      <c r="E19" s="30"/>
      <c r="F19" s="30"/>
      <c r="G19" s="48"/>
      <c r="H19" s="31"/>
      <c r="I19" s="48"/>
      <c r="J19" s="29"/>
    </row>
    <row r="21" spans="1:10" x14ac:dyDescent="0.25">
      <c r="A21" t="s">
        <v>41</v>
      </c>
      <c r="C21" t="s">
        <v>44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Entry Sheet</vt:lpstr>
      <vt:lpstr>Pinball Standings Page</vt:lpstr>
      <vt:lpstr>Results</vt:lpstr>
      <vt:lpstr>Playoff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2016-04-19T03:24:07Z</cp:lastPrinted>
  <dcterms:created xsi:type="dcterms:W3CDTF">2013-04-30T17:23:23Z</dcterms:created>
  <dcterms:modified xsi:type="dcterms:W3CDTF">2016-04-22T15:23:45Z</dcterms:modified>
</cp:coreProperties>
</file>